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SheetTabs="0" xWindow="120" yWindow="30" windowWidth="15480" windowHeight="9090"/>
  </bookViews>
  <sheets>
    <sheet name="ANA_SAYFA" sheetId="1" r:id="rId1"/>
    <sheet name="HAZIRLAYAN" sheetId="2" r:id="rId2"/>
  </sheets>
  <definedNames>
    <definedName name="_xlnm.Print_Area" localSheetId="0">ANA_SAYFA!$B$1:$AK$63</definedName>
  </definedNames>
  <calcPr calcId="145621"/>
</workbook>
</file>

<file path=xl/calcChain.xml><?xml version="1.0" encoding="utf-8"?>
<calcChain xmlns="http://schemas.openxmlformats.org/spreadsheetml/2006/main">
  <c r="V63" i="1" l="1"/>
  <c r="AH63" i="1"/>
  <c r="AG63" i="1"/>
  <c r="AF63" i="1"/>
  <c r="AE63" i="1"/>
  <c r="AD63" i="1"/>
  <c r="AC63" i="1"/>
  <c r="AB63" i="1"/>
  <c r="AA63" i="1"/>
  <c r="Z63" i="1"/>
  <c r="Y63" i="1"/>
  <c r="X63" i="1"/>
  <c r="W63" i="1"/>
  <c r="U63" i="1"/>
  <c r="T63" i="1"/>
  <c r="S63" i="1"/>
  <c r="R63" i="1"/>
  <c r="Q63" i="1"/>
  <c r="P63" i="1"/>
  <c r="O63" i="1"/>
  <c r="N63" i="1"/>
  <c r="M63" i="1"/>
  <c r="L63" i="1"/>
  <c r="K63" i="1"/>
  <c r="J63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34" i="1"/>
  <c r="AI33" i="1"/>
  <c r="AK29" i="1"/>
  <c r="Q12" i="1" l="1"/>
  <c r="R11" i="1"/>
  <c r="Q11" i="1"/>
  <c r="Q4" i="1"/>
  <c r="Q10" i="1" l="1"/>
  <c r="Q5" i="1"/>
  <c r="Q6" i="1" l="1"/>
  <c r="Q7" i="1" l="1"/>
  <c r="Q8" i="1" l="1"/>
  <c r="R8" i="1" s="1"/>
  <c r="R7" i="1" l="1"/>
  <c r="Q9" i="1"/>
  <c r="R4" i="1"/>
  <c r="R10" i="1" s="1"/>
  <c r="R5" i="1"/>
  <c r="R6" i="1"/>
  <c r="R9" i="1" l="1"/>
  <c r="Q13" i="1" s="1"/>
</calcChain>
</file>

<file path=xl/sharedStrings.xml><?xml version="1.0" encoding="utf-8"?>
<sst xmlns="http://schemas.openxmlformats.org/spreadsheetml/2006/main" count="85" uniqueCount="83">
  <si>
    <t>ÖĞRENCİNİN</t>
  </si>
  <si>
    <t>SORULAR</t>
  </si>
  <si>
    <t>SONUÇ</t>
  </si>
  <si>
    <t>GİRMEDİ</t>
  </si>
  <si>
    <t>SIRA
NO</t>
  </si>
  <si>
    <t>OKUL
 NO</t>
  </si>
  <si>
    <t>ADI VE SOYADI</t>
  </si>
  <si>
    <t>PUAN</t>
  </si>
  <si>
    <t>SORULARA GÖRE BAŞARI (%)</t>
  </si>
  <si>
    <t>TOPLAM</t>
  </si>
  <si>
    <t>SINAV ANALİZİ</t>
  </si>
  <si>
    <t>SINAVIN DEĞERLENDİRİLMESİ</t>
  </si>
  <si>
    <t>SINAV BAŞARI ANALİZ VE DEĞERLENDİRMESİ</t>
  </si>
  <si>
    <t xml:space="preserve">Okul </t>
  </si>
  <si>
    <t xml:space="preserve">Öğretim Yılı </t>
  </si>
  <si>
    <t xml:space="preserve">Dönem </t>
  </si>
  <si>
    <t xml:space="preserve">Ders </t>
  </si>
  <si>
    <t xml:space="preserve">Sınıf </t>
  </si>
  <si>
    <t xml:space="preserve">Sınav Numarası </t>
  </si>
  <si>
    <t xml:space="preserve">Ders Öğretmeni </t>
  </si>
  <si>
    <t xml:space="preserve">Sınav tarihi </t>
  </si>
  <si>
    <t>Puan</t>
  </si>
  <si>
    <t>Önder BAŞARANHINCAL
Matematik Öğretmeni</t>
  </si>
  <si>
    <t>GRAFİK ANALİZ</t>
  </si>
  <si>
    <t>Cem ŞAHİN</t>
  </si>
  <si>
    <t>Çiğdem SORGEÇ</t>
  </si>
  <si>
    <t>Miyase YİĞİTOĞLU</t>
  </si>
  <si>
    <t>Elif KARAKAŞ</t>
  </si>
  <si>
    <t>Okan KAYA</t>
  </si>
  <si>
    <t>Özge AKÇA</t>
  </si>
  <si>
    <t>Eylül Eda ACAR</t>
  </si>
  <si>
    <t>Sevgi TOPUZ</t>
  </si>
  <si>
    <t>Sefa Ramazan SUPÇİN</t>
  </si>
  <si>
    <t>İrem BOZKURT</t>
  </si>
  <si>
    <t>İsmail Can BEZGİN</t>
  </si>
  <si>
    <t>Demet Nur DUGAN</t>
  </si>
  <si>
    <t>İbrahim Can CERİT</t>
  </si>
  <si>
    <t>Orhun Salim ERDOĞAN</t>
  </si>
  <si>
    <t>Mehmet YÜRÜYEN</t>
  </si>
  <si>
    <t>Mert DEDE</t>
  </si>
  <si>
    <t>Hüseyin YALÇIN</t>
  </si>
  <si>
    <t>Hakan TİREN</t>
  </si>
  <si>
    <t>Doğan Can TAŞIN</t>
  </si>
  <si>
    <t>Oğuzhan KÖSEOĞLU</t>
  </si>
  <si>
    <t>Gülşeyma ARDAHANLI</t>
  </si>
  <si>
    <t>Emre BEKDAMAR</t>
  </si>
  <si>
    <t>Döndü YILDIZ</t>
  </si>
  <si>
    <t>Muhammed Enes MİCAN</t>
  </si>
  <si>
    <t>Özgür Deniz GÜLTEKİN</t>
  </si>
  <si>
    <t>Günay BAYIR</t>
  </si>
  <si>
    <t>Mustafa ÇITAK</t>
  </si>
  <si>
    <t>Temel Benzerlik Kuralı</t>
  </si>
  <si>
    <t>Paralelkenarda açı</t>
  </si>
  <si>
    <t>Üçgende açı</t>
  </si>
  <si>
    <t>Dikdörtgende açı ve kenar</t>
  </si>
  <si>
    <t>Yamukta kenar uzunluğu ve özel üçgenler</t>
  </si>
  <si>
    <t>KAK benzerlik kuralı</t>
  </si>
  <si>
    <t>Benzer üçgenlerin alanlarının oranı</t>
  </si>
  <si>
    <t>Eşkenar dörtgende açı</t>
  </si>
  <si>
    <t>Paralelkenarın alanı</t>
  </si>
  <si>
    <t>Karede uzunluk</t>
  </si>
  <si>
    <t>2010/2011</t>
  </si>
  <si>
    <t>İNÖNÜ ANADOLU LİSESİ</t>
  </si>
  <si>
    <t>II</t>
  </si>
  <si>
    <t>GEOMETRİ</t>
  </si>
  <si>
    <t>9/E</t>
  </si>
  <si>
    <t>I</t>
  </si>
  <si>
    <t>ÖNDER BAŞARANHINCAL</t>
  </si>
  <si>
    <t>SINAV BİLGİLERİ</t>
  </si>
  <si>
    <t>LK</t>
  </si>
  <si>
    <t>x</t>
  </si>
  <si>
    <t>yjnrt67</t>
  </si>
  <si>
    <t xml:space="preserve">    0    - 49,99    (Geçmez)</t>
  </si>
  <si>
    <t>50,00 - 59,99    (Geçer)</t>
  </si>
  <si>
    <t>60,00 - 69,99    (Orta)</t>
  </si>
  <si>
    <t>70,00 - 84,99    (İyi)</t>
  </si>
  <si>
    <t>85,00 - 100       (Pekiyi)</t>
  </si>
  <si>
    <t>Başarılı öğrenci sayısı</t>
  </si>
  <si>
    <t>Başarısız öğrenci sayısı</t>
  </si>
  <si>
    <t>En yüksek / düşük puan</t>
  </si>
  <si>
    <t>Puan Ortalaması</t>
  </si>
  <si>
    <t>Sınav sonu başarı yüzdesi</t>
  </si>
  <si>
    <t xml:space="preserve">Sınıf genelinde % 62 oranında başarıya ulaşılmıştır. Falan filan...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</si>
</sst>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%0"/>
  </numFmts>
  <fonts count="10" x14ac:knownFonts="1">
    <font>
      <sz val="10"/>
      <name val="Arial Tur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4"/>
      <name val="Calibri"/>
      <family val="2"/>
      <charset val="162"/>
    </font>
    <font>
      <b/>
      <sz val="9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8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0" fillId="2" borderId="0" xfId="0" applyFill="1"/>
    <xf numFmtId="0" fontId="3" fillId="2" borderId="0" xfId="0" applyFont="1" applyFill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2" fillId="2" borderId="0" xfId="0" applyFont="1" applyFill="1"/>
    <xf numFmtId="0" fontId="5" fillId="2" borderId="0" xfId="0" applyFont="1" applyFill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1" fontId="1" fillId="2" borderId="22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8" xfId="0" applyFont="1" applyFill="1" applyBorder="1" applyProtection="1"/>
    <xf numFmtId="0" fontId="1" fillId="2" borderId="2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" fontId="1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/>
    <xf numFmtId="1" fontId="4" fillId="2" borderId="0" xfId="0" applyNumberFormat="1" applyFont="1" applyFill="1" applyBorder="1" applyAlignment="1" applyProtection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</xf>
    <xf numFmtId="1" fontId="1" fillId="2" borderId="23" xfId="0" applyNumberFormat="1" applyFont="1" applyFill="1" applyBorder="1" applyAlignment="1" applyProtection="1">
      <alignment horizontal="center" vertical="center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1" fontId="8" fillId="2" borderId="6" xfId="0" applyNumberFormat="1" applyFont="1" applyFill="1" applyBorder="1" applyAlignment="1" applyProtection="1">
      <alignment horizontal="center" vertical="center"/>
    </xf>
    <xf numFmtId="1" fontId="8" fillId="2" borderId="5" xfId="0" applyNumberFormat="1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164" fontId="8" fillId="2" borderId="5" xfId="0" applyNumberFormat="1" applyFont="1" applyFill="1" applyBorder="1" applyAlignment="1" applyProtection="1">
      <alignment horizontal="center" vertical="center"/>
    </xf>
    <xf numFmtId="0" fontId="0" fillId="2" borderId="38" xfId="0" applyFill="1" applyBorder="1" applyAlignment="1" applyProtection="1"/>
    <xf numFmtId="0" fontId="6" fillId="2" borderId="25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textRotation="90"/>
    </xf>
    <xf numFmtId="0" fontId="6" fillId="2" borderId="5" xfId="0" applyFont="1" applyFill="1" applyBorder="1" applyAlignment="1" applyProtection="1">
      <alignment horizontal="center" vertical="center" textRotation="90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 vertical="center" indent="1"/>
    </xf>
    <xf numFmtId="0" fontId="1" fillId="2" borderId="6" xfId="0" applyFont="1" applyFill="1" applyBorder="1" applyAlignment="1" applyProtection="1">
      <alignment horizontal="left" vertical="center" indent="1"/>
    </xf>
    <xf numFmtId="0" fontId="2" fillId="3" borderId="6" xfId="0" applyFont="1" applyFill="1" applyBorder="1" applyAlignment="1" applyProtection="1">
      <alignment horizontal="left" vertical="center" indent="1"/>
      <protection locked="0"/>
    </xf>
    <xf numFmtId="0" fontId="2" fillId="3" borderId="5" xfId="0" applyFont="1" applyFill="1" applyBorder="1" applyAlignment="1" applyProtection="1">
      <alignment horizontal="left" vertical="center" indent="1"/>
      <protection locked="0"/>
    </xf>
    <xf numFmtId="0" fontId="0" fillId="2" borderId="4" xfId="0" applyFont="1" applyFill="1" applyBorder="1" applyAlignment="1" applyProtection="1">
      <alignment horizontal="left" vertical="center" indent="1"/>
    </xf>
    <xf numFmtId="0" fontId="0" fillId="2" borderId="6" xfId="0" applyFont="1" applyFill="1" applyBorder="1" applyAlignment="1" applyProtection="1">
      <alignment horizontal="left" vertical="center" indent="1"/>
    </xf>
    <xf numFmtId="0" fontId="0" fillId="2" borderId="14" xfId="0" applyFill="1" applyBorder="1" applyAlignment="1" applyProtection="1">
      <alignment horizontal="left" vertical="center" indent="1"/>
    </xf>
    <xf numFmtId="0" fontId="0" fillId="2" borderId="15" xfId="0" applyFill="1" applyBorder="1" applyAlignment="1" applyProtection="1">
      <alignment horizontal="left" vertical="center" indent="1"/>
    </xf>
    <xf numFmtId="14" fontId="2" fillId="3" borderId="6" xfId="0" applyNumberFormat="1" applyFont="1" applyFill="1" applyBorder="1" applyAlignment="1" applyProtection="1">
      <alignment horizontal="left" vertical="center" indent="1"/>
      <protection locked="0"/>
    </xf>
    <xf numFmtId="14" fontId="2" fillId="3" borderId="5" xfId="0" applyNumberFormat="1" applyFont="1" applyFill="1" applyBorder="1" applyAlignment="1" applyProtection="1">
      <alignment horizontal="left" vertical="center" indent="1"/>
      <protection locked="0"/>
    </xf>
    <xf numFmtId="0" fontId="0" fillId="3" borderId="6" xfId="0" applyFont="1" applyFill="1" applyBorder="1" applyAlignment="1" applyProtection="1">
      <alignment horizontal="left" vertical="center" indent="1"/>
      <protection locked="0"/>
    </xf>
    <xf numFmtId="0" fontId="0" fillId="3" borderId="5" xfId="0" applyFont="1" applyFill="1" applyBorder="1" applyAlignment="1" applyProtection="1">
      <alignment horizontal="left" vertical="center" indent="1"/>
      <protection locked="0"/>
    </xf>
    <xf numFmtId="0" fontId="0" fillId="3" borderId="15" xfId="0" applyFont="1" applyFill="1" applyBorder="1" applyAlignment="1" applyProtection="1">
      <alignment horizontal="left" vertical="center" indent="1"/>
      <protection locked="0"/>
    </xf>
    <xf numFmtId="0" fontId="0" fillId="3" borderId="22" xfId="0" applyFont="1" applyFill="1" applyBorder="1" applyAlignment="1" applyProtection="1">
      <alignment horizontal="left" vertical="center" indent="1"/>
      <protection locked="0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 indent="1"/>
    </xf>
    <xf numFmtId="0" fontId="8" fillId="2" borderId="6" xfId="0" applyFont="1" applyFill="1" applyBorder="1" applyAlignment="1" applyProtection="1">
      <alignment horizontal="left" vertical="center" indent="1"/>
    </xf>
    <xf numFmtId="0" fontId="0" fillId="3" borderId="32" xfId="0" applyFont="1" applyFill="1" applyBorder="1" applyAlignment="1" applyProtection="1">
      <alignment horizontal="center" vertical="top" wrapText="1"/>
    </xf>
    <xf numFmtId="0" fontId="0" fillId="3" borderId="30" xfId="0" applyFont="1" applyFill="1" applyBorder="1" applyAlignment="1" applyProtection="1">
      <alignment horizontal="center" vertical="top" wrapText="1"/>
    </xf>
    <xf numFmtId="0" fontId="0" fillId="3" borderId="33" xfId="0" applyFont="1" applyFill="1" applyBorder="1" applyAlignment="1" applyProtection="1">
      <alignment horizontal="center" vertical="top" wrapText="1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left" vertical="top" wrapText="1" indent="1"/>
      <protection locked="0"/>
    </xf>
    <xf numFmtId="0" fontId="7" fillId="3" borderId="0" xfId="0" applyFont="1" applyFill="1" applyBorder="1" applyAlignment="1" applyProtection="1">
      <alignment horizontal="left" vertical="top" wrapText="1" indent="1"/>
      <protection locked="0"/>
    </xf>
    <xf numFmtId="0" fontId="7" fillId="3" borderId="10" xfId="0" applyFont="1" applyFill="1" applyBorder="1" applyAlignment="1" applyProtection="1">
      <alignment horizontal="left" vertical="top" wrapText="1" indent="1"/>
      <protection locked="0"/>
    </xf>
    <xf numFmtId="0" fontId="8" fillId="2" borderId="14" xfId="0" applyFont="1" applyFill="1" applyBorder="1" applyAlignment="1" applyProtection="1">
      <alignment horizontal="left" vertical="center" indent="1"/>
    </xf>
    <xf numFmtId="0" fontId="8" fillId="2" borderId="15" xfId="0" applyFont="1" applyFill="1" applyBorder="1" applyAlignment="1" applyProtection="1">
      <alignment horizontal="left" vertical="center" indent="1"/>
    </xf>
    <xf numFmtId="164" fontId="8" fillId="2" borderId="37" xfId="0" applyNumberFormat="1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8" fillId="2" borderId="35" xfId="0" applyNumberFormat="1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left" vertical="center" wrapText="1" indent="1"/>
      <protection locked="0"/>
    </xf>
    <xf numFmtId="0" fontId="2" fillId="3" borderId="13" xfId="0" applyFont="1" applyFill="1" applyBorder="1" applyAlignment="1" applyProtection="1">
      <alignment horizontal="left" vertical="center" wrapText="1" indent="1"/>
      <protection locked="0"/>
    </xf>
    <xf numFmtId="0" fontId="2" fillId="3" borderId="12" xfId="0" applyFont="1" applyFill="1" applyBorder="1" applyAlignment="1" applyProtection="1">
      <alignment horizontal="left" vertical="center" wrapText="1" inden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1" fontId="8" fillId="2" borderId="4" xfId="0" applyNumberFormat="1" applyFont="1" applyFill="1" applyBorder="1" applyAlignment="1" applyProtection="1">
      <alignment horizontal="left" vertical="center" indent="1"/>
    </xf>
    <xf numFmtId="1" fontId="8" fillId="2" borderId="6" xfId="0" applyNumberFormat="1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justify"/>
    </xf>
    <xf numFmtId="0" fontId="3" fillId="2" borderId="0" xfId="0" applyFont="1" applyFill="1" applyBorder="1" applyAlignment="1" applyProtection="1">
      <alignment horizontal="center" vertical="justify"/>
    </xf>
    <xf numFmtId="0" fontId="3" fillId="2" borderId="10" xfId="0" applyFont="1" applyFill="1" applyBorder="1" applyAlignment="1" applyProtection="1">
      <alignment horizontal="center" vertical="justify"/>
    </xf>
    <xf numFmtId="0" fontId="3" fillId="2" borderId="16" xfId="0" applyFont="1" applyFill="1" applyBorder="1" applyAlignment="1" applyProtection="1">
      <alignment horizontal="center" vertical="justify"/>
    </xf>
    <xf numFmtId="0" fontId="3" fillId="2" borderId="17" xfId="0" applyFont="1" applyFill="1" applyBorder="1" applyAlignment="1" applyProtection="1">
      <alignment horizontal="center" vertical="justify"/>
    </xf>
    <xf numFmtId="0" fontId="3" fillId="2" borderId="18" xfId="0" applyFont="1" applyFill="1" applyBorder="1" applyAlignment="1" applyProtection="1">
      <alignment horizontal="center" vertical="justify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tx1">
                    <a:lumMod val="50000"/>
                    <a:lumOff val="50000"/>
                  </a:schemeClr>
                </a:gs>
                <a:gs pos="0">
                  <a:srgbClr val="FFFFFF"/>
                </a:gs>
                <a:gs pos="0">
                  <a:srgbClr val="FFFFFF"/>
                </a:gs>
                <a:gs pos="0">
                  <a:srgbClr val="FFFFFF"/>
                </a:gs>
                <a:gs pos="0">
                  <a:srgbClr val="FFFFFF"/>
                </a:gs>
                <a:gs pos="7001">
                  <a:srgbClr val="E6E6E6"/>
                </a:gs>
                <a:gs pos="32001">
                  <a:srgbClr val="7D8496"/>
                </a:gs>
                <a:gs pos="47000">
                  <a:srgbClr val="E6E6E6"/>
                </a:gs>
                <a:gs pos="85001">
                  <a:srgbClr val="7D8496"/>
                </a:gs>
                <a:gs pos="100000">
                  <a:srgbClr val="E6E6E6"/>
                </a:gs>
              </a:gsLst>
              <a:lin ang="0" scaled="1"/>
              <a:tileRect/>
            </a:gra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ANA_SAYFA!$J$63:$AH$63</c:f>
              <c:numCache>
                <c:formatCode>0</c:formatCode>
                <c:ptCount val="25"/>
                <c:pt idx="0">
                  <c:v>66.896551724137936</c:v>
                </c:pt>
                <c:pt idx="1">
                  <c:v>66.666666666666671</c:v>
                </c:pt>
                <c:pt idx="2">
                  <c:v>7.5862068965517242</c:v>
                </c:pt>
                <c:pt idx="3">
                  <c:v>39.482758620689651</c:v>
                </c:pt>
                <c:pt idx="4">
                  <c:v>74.137931034482762</c:v>
                </c:pt>
                <c:pt idx="5">
                  <c:v>88.275862068965509</c:v>
                </c:pt>
                <c:pt idx="6">
                  <c:v>32.068965517241381</c:v>
                </c:pt>
                <c:pt idx="7">
                  <c:v>86.896551724137936</c:v>
                </c:pt>
                <c:pt idx="8">
                  <c:v>72.413793103448285</c:v>
                </c:pt>
                <c:pt idx="9">
                  <c:v>36.551724137931032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overlap val="1"/>
        <c:axId val="88827008"/>
        <c:axId val="88828544"/>
      </c:barChart>
      <c:catAx>
        <c:axId val="8882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88828544"/>
        <c:crossesAt val="0"/>
        <c:auto val="1"/>
        <c:lblAlgn val="ctr"/>
        <c:lblOffset val="100"/>
        <c:noMultiLvlLbl val="0"/>
      </c:catAx>
      <c:valAx>
        <c:axId val="88828544"/>
        <c:scaling>
          <c:orientation val="minMax"/>
          <c:max val="100"/>
          <c:min val="0"/>
        </c:scaling>
        <c:delete val="0"/>
        <c:axPos val="l"/>
        <c:majorGridlines/>
        <c:numFmt formatCode="0" sourceLinked="1"/>
        <c:majorTickMark val="in"/>
        <c:minorTickMark val="out"/>
        <c:tickLblPos val="nextTo"/>
        <c:spPr>
          <a:ln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crossAx val="88827008"/>
        <c:crosses val="autoZero"/>
        <c:crossBetween val="between"/>
        <c:majorUnit val="10"/>
      </c:valAx>
      <c:spPr>
        <a:solidFill>
          <a:schemeClr val="tx2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HAZIRLAYA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ANA_SAYFA!D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63</xdr:row>
      <xdr:rowOff>147067</xdr:rowOff>
    </xdr:from>
    <xdr:to>
      <xdr:col>6</xdr:col>
      <xdr:colOff>133350</xdr:colOff>
      <xdr:row>63</xdr:row>
      <xdr:rowOff>657225</xdr:rowOff>
    </xdr:to>
    <xdr:sp macro="" textlink="">
      <xdr:nvSpPr>
        <xdr:cNvPr id="1070" name="Text Box 46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 flipV="1">
          <a:off x="285749" y="17339692"/>
          <a:ext cx="1628776" cy="51015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HAZIRLAYAN</a:t>
          </a:r>
        </a:p>
      </xdr:txBody>
    </xdr:sp>
    <xdr:clientData fPrintsWithSheet="0"/>
  </xdr:twoCellAnchor>
  <xdr:twoCellAnchor>
    <xdr:from>
      <xdr:col>1</xdr:col>
      <xdr:colOff>238125</xdr:colOff>
      <xdr:row>15</xdr:row>
      <xdr:rowOff>38099</xdr:rowOff>
    </xdr:from>
    <xdr:to>
      <xdr:col>26</xdr:col>
      <xdr:colOff>161925</xdr:colOff>
      <xdr:row>28</xdr:row>
      <xdr:rowOff>133349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5</xdr:row>
      <xdr:rowOff>152400</xdr:rowOff>
    </xdr:from>
    <xdr:to>
      <xdr:col>12</xdr:col>
      <xdr:colOff>419100</xdr:colOff>
      <xdr:row>26</xdr:row>
      <xdr:rowOff>152400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2333625" y="962025"/>
          <a:ext cx="5400675" cy="34004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0" tIns="360000" rIns="360000" bIns="360000" anchor="t" upright="1"/>
        <a:lstStyle/>
        <a:p>
          <a:pPr algn="ctr" rtl="1">
            <a:defRPr sz="1000"/>
          </a:pPr>
          <a:r>
            <a:rPr lang="tr-TR" sz="1800" b="0" i="0" strike="noStrike">
              <a:solidFill>
                <a:srgbClr val="000000"/>
              </a:solidFill>
              <a:latin typeface="Tahoma"/>
              <a:cs typeface="Tahoma"/>
            </a:rPr>
            <a:t>Programı hazırlayan:</a:t>
          </a:r>
        </a:p>
        <a:p>
          <a:pPr algn="ctr" rtl="1">
            <a:defRPr sz="1000"/>
          </a:pPr>
          <a:endParaRPr lang="tr-TR" sz="1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1">
            <a:defRPr sz="1000"/>
          </a:pPr>
          <a:r>
            <a:rPr lang="tr-TR" sz="1800" b="0" i="0" strike="noStrike">
              <a:solidFill>
                <a:srgbClr val="000000"/>
              </a:solidFill>
              <a:latin typeface="Tahoma"/>
              <a:cs typeface="Tahoma"/>
            </a:rPr>
            <a:t>Önder BAŞARANHINCAL</a:t>
          </a:r>
        </a:p>
        <a:p>
          <a:pPr algn="ctr" rtl="1">
            <a:defRPr sz="1000"/>
          </a:pPr>
          <a:endParaRPr lang="tr-TR" sz="1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1">
            <a:defRPr sz="1000"/>
          </a:pPr>
          <a:r>
            <a:rPr lang="tr-TR" sz="1800" b="0" i="0" strike="noStrike">
              <a:solidFill>
                <a:srgbClr val="000000"/>
              </a:solidFill>
              <a:latin typeface="Tahoma"/>
              <a:cs typeface="Tahoma"/>
            </a:rPr>
            <a:t>Matematik Öğretmeni</a:t>
          </a:r>
        </a:p>
        <a:p>
          <a:pPr algn="ctr" rtl="1">
            <a:defRPr sz="1000"/>
          </a:pPr>
          <a:r>
            <a:rPr lang="tr-TR" sz="1800" b="0" i="0" strike="noStrike">
              <a:solidFill>
                <a:srgbClr val="000000"/>
              </a:solidFill>
              <a:latin typeface="Tahoma"/>
              <a:cs typeface="Tahoma"/>
            </a:rPr>
            <a:t>İnönü Anadolu Lisesi</a:t>
          </a:r>
        </a:p>
        <a:p>
          <a:pPr algn="ctr" rtl="1">
            <a:defRPr sz="1000"/>
          </a:pPr>
          <a:r>
            <a:rPr lang="tr-TR" sz="1800" b="0" i="0" strike="noStrike">
              <a:solidFill>
                <a:srgbClr val="000000"/>
              </a:solidFill>
              <a:latin typeface="Tahoma"/>
              <a:cs typeface="Tahoma"/>
            </a:rPr>
            <a:t>ÇORUM</a:t>
          </a:r>
        </a:p>
        <a:p>
          <a:pPr algn="ctr" rtl="1">
            <a:defRPr sz="1000"/>
          </a:pPr>
          <a:endParaRPr lang="tr-TR" sz="1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ctr" rtl="1">
            <a:defRPr sz="1000"/>
          </a:pPr>
          <a:r>
            <a:rPr lang="tr-TR" sz="1800" b="0" i="0" strike="noStrike">
              <a:solidFill>
                <a:srgbClr val="000000"/>
              </a:solidFill>
              <a:latin typeface="Tahoma"/>
              <a:cs typeface="Tahoma"/>
            </a:rPr>
            <a:t>onderbh@gmail.com</a:t>
          </a:r>
        </a:p>
      </xdr:txBody>
    </xdr:sp>
    <xdr:clientData/>
  </xdr:twoCellAnchor>
  <xdr:twoCellAnchor editAs="oneCell">
    <xdr:from>
      <xdr:col>13</xdr:col>
      <xdr:colOff>171450</xdr:colOff>
      <xdr:row>5</xdr:row>
      <xdr:rowOff>114300</xdr:rowOff>
    </xdr:from>
    <xdr:to>
      <xdr:col>15</xdr:col>
      <xdr:colOff>28575</xdr:colOff>
      <xdr:row>9</xdr:row>
      <xdr:rowOff>9525</xdr:rowOff>
    </xdr:to>
    <xdr:sp macro="" textlink="">
      <xdr:nvSpPr>
        <xdr:cNvPr id="3074" name="Text Box 2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8096250" y="923925"/>
          <a:ext cx="1076325" cy="542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ANA </a:t>
          </a:r>
        </a:p>
        <a:p>
          <a:pPr algn="ctr" rtl="0">
            <a:defRPr sz="1000"/>
          </a:pPr>
          <a:r>
            <a:rPr lang="tr-TR" sz="10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SAYFA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  <pageSetUpPr autoPageBreaks="0"/>
  </sheetPr>
  <dimension ref="A1:AR145"/>
  <sheetViews>
    <sheetView showGridLines="0" showRowColHeaders="0" tabSelected="1" showOutlineSymbols="0" zoomScale="80" zoomScaleNormal="80" workbookViewId="0">
      <selection activeCell="U38" sqref="U38"/>
    </sheetView>
  </sheetViews>
  <sheetFormatPr defaultRowHeight="12.75" x14ac:dyDescent="0.2"/>
  <cols>
    <col min="1" max="1" width="2.140625" style="3" customWidth="1"/>
    <col min="2" max="2" width="4.42578125" style="3" customWidth="1"/>
    <col min="3" max="3" width="6.7109375" style="3" customWidth="1"/>
    <col min="4" max="4" width="4" style="3" customWidth="1"/>
    <col min="5" max="8" width="4.7109375" style="3" customWidth="1"/>
    <col min="9" max="9" width="3" style="3" customWidth="1"/>
    <col min="10" max="40" width="4.5703125" style="3" customWidth="1"/>
    <col min="41" max="41" width="4.7109375" style="3" customWidth="1"/>
    <col min="42" max="16384" width="9.140625" style="3"/>
  </cols>
  <sheetData>
    <row r="1" spans="1:44" ht="24.75" customHeight="1" x14ac:dyDescent="0.3">
      <c r="A1" s="1"/>
      <c r="B1" s="102" t="s">
        <v>12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1"/>
      <c r="AM1" s="11"/>
      <c r="AN1" s="11"/>
      <c r="AO1" s="11"/>
      <c r="AP1" s="2"/>
      <c r="AQ1" s="2"/>
      <c r="AR1" s="2"/>
    </row>
    <row r="2" spans="1:44" ht="9" customHeight="1" thickBot="1" x14ac:dyDescent="0.3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9"/>
      <c r="AP2" s="7"/>
      <c r="AQ2" s="2"/>
      <c r="AR2" s="2"/>
    </row>
    <row r="3" spans="1:44" ht="21.95" customHeight="1" thickTop="1" x14ac:dyDescent="0.25">
      <c r="A3" s="1"/>
      <c r="B3" s="69" t="s">
        <v>68</v>
      </c>
      <c r="C3" s="70"/>
      <c r="D3" s="70"/>
      <c r="E3" s="70"/>
      <c r="F3" s="70"/>
      <c r="G3" s="70"/>
      <c r="H3" s="70"/>
      <c r="I3" s="71"/>
      <c r="J3" s="31"/>
      <c r="K3" s="69" t="s">
        <v>10</v>
      </c>
      <c r="L3" s="70"/>
      <c r="M3" s="70"/>
      <c r="N3" s="70"/>
      <c r="O3" s="70"/>
      <c r="P3" s="70"/>
      <c r="Q3" s="70"/>
      <c r="R3" s="71"/>
      <c r="S3" s="1"/>
      <c r="T3" s="114" t="s">
        <v>11</v>
      </c>
      <c r="U3" s="115"/>
      <c r="V3" s="115"/>
      <c r="W3" s="115"/>
      <c r="X3" s="115"/>
      <c r="Y3" s="115"/>
      <c r="Z3" s="115"/>
      <c r="AA3" s="116"/>
      <c r="AB3" s="32"/>
      <c r="AC3" s="112" t="s">
        <v>1</v>
      </c>
      <c r="AD3" s="113"/>
      <c r="AE3" s="113"/>
      <c r="AF3" s="113"/>
      <c r="AG3" s="113"/>
      <c r="AH3" s="113"/>
      <c r="AI3" s="113"/>
      <c r="AJ3" s="113"/>
      <c r="AK3" s="40" t="s">
        <v>21</v>
      </c>
      <c r="AL3" s="5"/>
      <c r="AM3" s="5"/>
      <c r="AN3" s="5"/>
      <c r="AO3" s="9"/>
      <c r="AP3" s="7"/>
      <c r="AQ3" s="2"/>
      <c r="AR3" s="2"/>
    </row>
    <row r="4" spans="1:44" ht="21.95" customHeight="1" x14ac:dyDescent="0.25">
      <c r="A4" s="1"/>
      <c r="B4" s="53" t="s">
        <v>14</v>
      </c>
      <c r="C4" s="54"/>
      <c r="D4" s="54"/>
      <c r="E4" s="55" t="s">
        <v>61</v>
      </c>
      <c r="F4" s="55"/>
      <c r="G4" s="55"/>
      <c r="H4" s="55"/>
      <c r="I4" s="56"/>
      <c r="J4" s="31"/>
      <c r="K4" s="72" t="s">
        <v>72</v>
      </c>
      <c r="L4" s="73"/>
      <c r="M4" s="73"/>
      <c r="N4" s="73"/>
      <c r="O4" s="73"/>
      <c r="P4" s="73"/>
      <c r="Q4" s="43">
        <f>COUNTIF(AI33:AI62,"&lt;=49")</f>
        <v>14</v>
      </c>
      <c r="R4" s="44">
        <f>Q4/SUM(Q4:Q8)</f>
        <v>0.48275862068965519</v>
      </c>
      <c r="S4" s="1"/>
      <c r="T4" s="74"/>
      <c r="U4" s="75"/>
      <c r="V4" s="75"/>
      <c r="W4" s="75"/>
      <c r="X4" s="75"/>
      <c r="Y4" s="75"/>
      <c r="Z4" s="75"/>
      <c r="AA4" s="76"/>
      <c r="AB4" s="32"/>
      <c r="AC4" s="14">
        <v>1</v>
      </c>
      <c r="AD4" s="55" t="s">
        <v>51</v>
      </c>
      <c r="AE4" s="55"/>
      <c r="AF4" s="55"/>
      <c r="AG4" s="55"/>
      <c r="AH4" s="55"/>
      <c r="AI4" s="55"/>
      <c r="AJ4" s="55"/>
      <c r="AK4" s="24">
        <v>10</v>
      </c>
      <c r="AL4" s="33"/>
      <c r="AM4" s="33"/>
      <c r="AN4" s="33"/>
      <c r="AO4" s="9"/>
      <c r="AP4" s="7"/>
      <c r="AQ4" s="2"/>
      <c r="AR4" s="2"/>
    </row>
    <row r="5" spans="1:44" ht="21.95" customHeight="1" x14ac:dyDescent="0.25">
      <c r="A5" s="1"/>
      <c r="B5" s="53" t="s">
        <v>13</v>
      </c>
      <c r="C5" s="54"/>
      <c r="D5" s="54"/>
      <c r="E5" s="55" t="s">
        <v>62</v>
      </c>
      <c r="F5" s="55"/>
      <c r="G5" s="55"/>
      <c r="H5" s="55"/>
      <c r="I5" s="56"/>
      <c r="J5" s="31"/>
      <c r="K5" s="72" t="s">
        <v>73</v>
      </c>
      <c r="L5" s="73"/>
      <c r="M5" s="73"/>
      <c r="N5" s="73"/>
      <c r="O5" s="73"/>
      <c r="P5" s="73"/>
      <c r="Q5" s="41">
        <f>COUNTIF(AI33:AI62,"&lt;=59")-Q4</f>
        <v>6</v>
      </c>
      <c r="R5" s="44">
        <f>Q5/SUM(Q4:Q8)</f>
        <v>0.20689655172413793</v>
      </c>
      <c r="S5" s="1"/>
      <c r="T5" s="83" t="s">
        <v>82</v>
      </c>
      <c r="U5" s="84"/>
      <c r="V5" s="84"/>
      <c r="W5" s="84"/>
      <c r="X5" s="84"/>
      <c r="Y5" s="84"/>
      <c r="Z5" s="84"/>
      <c r="AA5" s="85"/>
      <c r="AB5" s="32"/>
      <c r="AC5" s="14">
        <v>2</v>
      </c>
      <c r="AD5" s="55" t="s">
        <v>52</v>
      </c>
      <c r="AE5" s="55"/>
      <c r="AF5" s="55"/>
      <c r="AG5" s="55"/>
      <c r="AH5" s="55"/>
      <c r="AI5" s="55"/>
      <c r="AJ5" s="55"/>
      <c r="AK5" s="24">
        <v>15</v>
      </c>
      <c r="AL5" s="33"/>
      <c r="AM5" s="33"/>
      <c r="AN5" s="33"/>
      <c r="AO5" s="9"/>
      <c r="AP5" s="7"/>
      <c r="AQ5" s="2"/>
      <c r="AR5" s="2"/>
    </row>
    <row r="6" spans="1:44" ht="21.95" customHeight="1" x14ac:dyDescent="0.25">
      <c r="A6" s="1"/>
      <c r="B6" s="53" t="s">
        <v>15</v>
      </c>
      <c r="C6" s="54"/>
      <c r="D6" s="54"/>
      <c r="E6" s="55" t="s">
        <v>63</v>
      </c>
      <c r="F6" s="55"/>
      <c r="G6" s="55"/>
      <c r="H6" s="55"/>
      <c r="I6" s="56"/>
      <c r="J6" s="31"/>
      <c r="K6" s="72" t="s">
        <v>74</v>
      </c>
      <c r="L6" s="73"/>
      <c r="M6" s="73"/>
      <c r="N6" s="73"/>
      <c r="O6" s="73"/>
      <c r="P6" s="73"/>
      <c r="Q6" s="41">
        <f>COUNTIF(AI33:AI62,"&lt;=69")-Q4-Q5</f>
        <v>7</v>
      </c>
      <c r="R6" s="44">
        <f>Q6/SUM(Q4:Q8)</f>
        <v>0.2413793103448276</v>
      </c>
      <c r="S6" s="1"/>
      <c r="T6" s="83"/>
      <c r="U6" s="84"/>
      <c r="V6" s="84"/>
      <c r="W6" s="84"/>
      <c r="X6" s="84"/>
      <c r="Y6" s="84"/>
      <c r="Z6" s="84"/>
      <c r="AA6" s="85"/>
      <c r="AB6" s="32"/>
      <c r="AC6" s="14">
        <v>3</v>
      </c>
      <c r="AD6" s="55" t="s">
        <v>53</v>
      </c>
      <c r="AE6" s="55"/>
      <c r="AF6" s="55"/>
      <c r="AG6" s="55"/>
      <c r="AH6" s="55"/>
      <c r="AI6" s="55"/>
      <c r="AJ6" s="55"/>
      <c r="AK6" s="24">
        <v>10</v>
      </c>
      <c r="AL6" s="33"/>
      <c r="AM6" s="33"/>
      <c r="AN6" s="33"/>
      <c r="AO6" s="9"/>
      <c r="AP6" s="7"/>
      <c r="AQ6" s="2"/>
      <c r="AR6" s="2"/>
    </row>
    <row r="7" spans="1:44" ht="21.95" customHeight="1" x14ac:dyDescent="0.25">
      <c r="A7" s="1"/>
      <c r="B7" s="53" t="s">
        <v>16</v>
      </c>
      <c r="C7" s="54"/>
      <c r="D7" s="54"/>
      <c r="E7" s="55" t="s">
        <v>64</v>
      </c>
      <c r="F7" s="55"/>
      <c r="G7" s="55"/>
      <c r="H7" s="55"/>
      <c r="I7" s="56"/>
      <c r="J7" s="31"/>
      <c r="K7" s="72" t="s">
        <v>75</v>
      </c>
      <c r="L7" s="73"/>
      <c r="M7" s="73"/>
      <c r="N7" s="73"/>
      <c r="O7" s="73"/>
      <c r="P7" s="73"/>
      <c r="Q7" s="41">
        <f>COUNTIF(AI33:AI62,"&lt;=84")-Q4-Q5-Q6</f>
        <v>1</v>
      </c>
      <c r="R7" s="44">
        <f>Q7/SUM(Q4:Q8)</f>
        <v>3.4482758620689655E-2</v>
      </c>
      <c r="S7" s="45"/>
      <c r="T7" s="83"/>
      <c r="U7" s="84"/>
      <c r="V7" s="84"/>
      <c r="W7" s="84"/>
      <c r="X7" s="84"/>
      <c r="Y7" s="84"/>
      <c r="Z7" s="84"/>
      <c r="AA7" s="85"/>
      <c r="AB7" s="32"/>
      <c r="AC7" s="14">
        <v>4</v>
      </c>
      <c r="AD7" s="55" t="s">
        <v>54</v>
      </c>
      <c r="AE7" s="55"/>
      <c r="AF7" s="55"/>
      <c r="AG7" s="55"/>
      <c r="AH7" s="55"/>
      <c r="AI7" s="55"/>
      <c r="AJ7" s="55"/>
      <c r="AK7" s="24">
        <v>20</v>
      </c>
      <c r="AL7" s="33"/>
      <c r="AM7" s="33"/>
      <c r="AN7" s="33"/>
      <c r="AO7" s="9"/>
      <c r="AP7" s="7"/>
      <c r="AQ7" s="2"/>
      <c r="AR7" s="2"/>
    </row>
    <row r="8" spans="1:44" ht="21.95" customHeight="1" x14ac:dyDescent="0.25">
      <c r="A8" s="1"/>
      <c r="B8" s="53" t="s">
        <v>17</v>
      </c>
      <c r="C8" s="54"/>
      <c r="D8" s="54"/>
      <c r="E8" s="55" t="s">
        <v>65</v>
      </c>
      <c r="F8" s="55"/>
      <c r="G8" s="55"/>
      <c r="H8" s="55"/>
      <c r="I8" s="56"/>
      <c r="J8" s="31"/>
      <c r="K8" s="72" t="s">
        <v>76</v>
      </c>
      <c r="L8" s="73"/>
      <c r="M8" s="73"/>
      <c r="N8" s="73"/>
      <c r="O8" s="73"/>
      <c r="P8" s="73"/>
      <c r="Q8" s="41">
        <f>COUNTIF(AI33:AI62,"&lt;=100")-Q4-Q5-Q6-Q7</f>
        <v>1</v>
      </c>
      <c r="R8" s="44">
        <f>Q8/SUM(Q4:Q8)</f>
        <v>3.4482758620689655E-2</v>
      </c>
      <c r="S8" s="1"/>
      <c r="T8" s="83"/>
      <c r="U8" s="84"/>
      <c r="V8" s="84"/>
      <c r="W8" s="84"/>
      <c r="X8" s="84"/>
      <c r="Y8" s="84"/>
      <c r="Z8" s="84"/>
      <c r="AA8" s="85"/>
      <c r="AB8" s="32"/>
      <c r="AC8" s="14">
        <v>5</v>
      </c>
      <c r="AD8" s="55" t="s">
        <v>55</v>
      </c>
      <c r="AE8" s="55"/>
      <c r="AF8" s="55"/>
      <c r="AG8" s="55"/>
      <c r="AH8" s="55"/>
      <c r="AI8" s="55"/>
      <c r="AJ8" s="55"/>
      <c r="AK8" s="24">
        <v>10</v>
      </c>
      <c r="AL8" s="33"/>
      <c r="AM8" s="33"/>
      <c r="AN8" s="33"/>
      <c r="AO8" s="9"/>
      <c r="AP8" s="7"/>
      <c r="AQ8" s="2"/>
      <c r="AR8" s="2"/>
    </row>
    <row r="9" spans="1:44" ht="21.95" customHeight="1" x14ac:dyDescent="0.25">
      <c r="A9" s="1"/>
      <c r="B9" s="53" t="s">
        <v>18</v>
      </c>
      <c r="C9" s="54"/>
      <c r="D9" s="54"/>
      <c r="E9" s="55" t="s">
        <v>66</v>
      </c>
      <c r="F9" s="55"/>
      <c r="G9" s="55"/>
      <c r="H9" s="55"/>
      <c r="I9" s="56"/>
      <c r="J9" s="31"/>
      <c r="K9" s="72" t="s">
        <v>77</v>
      </c>
      <c r="L9" s="73"/>
      <c r="M9" s="73"/>
      <c r="N9" s="73"/>
      <c r="O9" s="73"/>
      <c r="P9" s="73"/>
      <c r="Q9" s="41">
        <f>SUM(Q5:Q8)</f>
        <v>15</v>
      </c>
      <c r="R9" s="44">
        <f>SUM(R5:R8)</f>
        <v>0.51724137931034486</v>
      </c>
      <c r="S9" s="1"/>
      <c r="T9" s="83"/>
      <c r="U9" s="84"/>
      <c r="V9" s="84"/>
      <c r="W9" s="84"/>
      <c r="X9" s="84"/>
      <c r="Y9" s="84"/>
      <c r="Z9" s="84"/>
      <c r="AA9" s="85"/>
      <c r="AB9" s="32"/>
      <c r="AC9" s="14">
        <v>6</v>
      </c>
      <c r="AD9" s="55" t="s">
        <v>56</v>
      </c>
      <c r="AE9" s="55"/>
      <c r="AF9" s="55"/>
      <c r="AG9" s="55"/>
      <c r="AH9" s="55"/>
      <c r="AI9" s="55"/>
      <c r="AJ9" s="55"/>
      <c r="AK9" s="24">
        <v>5</v>
      </c>
      <c r="AL9" s="33"/>
      <c r="AM9" s="33"/>
      <c r="AN9" s="33"/>
      <c r="AO9" s="9"/>
      <c r="AP9" s="2"/>
      <c r="AQ9" s="2"/>
      <c r="AR9" s="2"/>
    </row>
    <row r="10" spans="1:44" ht="21.95" customHeight="1" x14ac:dyDescent="0.25">
      <c r="A10" s="1"/>
      <c r="B10" s="53" t="s">
        <v>19</v>
      </c>
      <c r="C10" s="54"/>
      <c r="D10" s="54"/>
      <c r="E10" s="55" t="s">
        <v>67</v>
      </c>
      <c r="F10" s="55"/>
      <c r="G10" s="55"/>
      <c r="H10" s="55"/>
      <c r="I10" s="56"/>
      <c r="J10" s="31"/>
      <c r="K10" s="72" t="s">
        <v>78</v>
      </c>
      <c r="L10" s="73"/>
      <c r="M10" s="73"/>
      <c r="N10" s="73"/>
      <c r="O10" s="73"/>
      <c r="P10" s="73"/>
      <c r="Q10" s="43">
        <f>Q4</f>
        <v>14</v>
      </c>
      <c r="R10" s="44">
        <f>R4</f>
        <v>0.48275862068965519</v>
      </c>
      <c r="S10" s="1"/>
      <c r="T10" s="83"/>
      <c r="U10" s="84"/>
      <c r="V10" s="84"/>
      <c r="W10" s="84"/>
      <c r="X10" s="84"/>
      <c r="Y10" s="84"/>
      <c r="Z10" s="84"/>
      <c r="AA10" s="85"/>
      <c r="AB10" s="32"/>
      <c r="AC10" s="14">
        <v>7</v>
      </c>
      <c r="AD10" s="55" t="s">
        <v>57</v>
      </c>
      <c r="AE10" s="55"/>
      <c r="AF10" s="55"/>
      <c r="AG10" s="55"/>
      <c r="AH10" s="55"/>
      <c r="AI10" s="55"/>
      <c r="AJ10" s="55"/>
      <c r="AK10" s="24">
        <v>10</v>
      </c>
      <c r="AL10" s="33"/>
      <c r="AM10" s="33"/>
      <c r="AN10" s="33"/>
      <c r="AO10" s="9"/>
      <c r="AP10" s="2"/>
      <c r="AQ10" s="2"/>
      <c r="AR10" s="2"/>
    </row>
    <row r="11" spans="1:44" ht="21.95" customHeight="1" x14ac:dyDescent="0.25">
      <c r="A11" s="1"/>
      <c r="B11" s="53" t="s">
        <v>20</v>
      </c>
      <c r="C11" s="54"/>
      <c r="D11" s="54"/>
      <c r="E11" s="61">
        <v>40644</v>
      </c>
      <c r="F11" s="61"/>
      <c r="G11" s="61"/>
      <c r="H11" s="61"/>
      <c r="I11" s="62"/>
      <c r="J11" s="31"/>
      <c r="K11" s="100" t="s">
        <v>79</v>
      </c>
      <c r="L11" s="101"/>
      <c r="M11" s="101"/>
      <c r="N11" s="101"/>
      <c r="O11" s="101"/>
      <c r="P11" s="101"/>
      <c r="Q11" s="41">
        <f>MAX(AI33:AI62)</f>
        <v>94</v>
      </c>
      <c r="R11" s="42">
        <f>MIN(AI33:AI62)</f>
        <v>22</v>
      </c>
      <c r="S11" s="1"/>
      <c r="T11" s="83"/>
      <c r="U11" s="84"/>
      <c r="V11" s="84"/>
      <c r="W11" s="84"/>
      <c r="X11" s="84"/>
      <c r="Y11" s="84"/>
      <c r="Z11" s="84"/>
      <c r="AA11" s="85"/>
      <c r="AB11" s="32"/>
      <c r="AC11" s="14">
        <v>8</v>
      </c>
      <c r="AD11" s="55" t="s">
        <v>58</v>
      </c>
      <c r="AE11" s="55"/>
      <c r="AF11" s="55"/>
      <c r="AG11" s="55"/>
      <c r="AH11" s="55"/>
      <c r="AI11" s="55"/>
      <c r="AJ11" s="55"/>
      <c r="AK11" s="24">
        <v>5</v>
      </c>
      <c r="AL11" s="33"/>
      <c r="AM11" s="33"/>
      <c r="AN11" s="33"/>
      <c r="AO11" s="9"/>
      <c r="AP11" s="2"/>
      <c r="AQ11" s="2"/>
      <c r="AR11" s="2"/>
    </row>
    <row r="12" spans="1:44" ht="21.95" customHeight="1" x14ac:dyDescent="0.25">
      <c r="A12" s="1"/>
      <c r="B12" s="57"/>
      <c r="C12" s="58"/>
      <c r="D12" s="58"/>
      <c r="E12" s="63"/>
      <c r="F12" s="63"/>
      <c r="G12" s="63"/>
      <c r="H12" s="63"/>
      <c r="I12" s="64"/>
      <c r="J12" s="1"/>
      <c r="K12" s="100" t="s">
        <v>80</v>
      </c>
      <c r="L12" s="101"/>
      <c r="M12" s="101"/>
      <c r="N12" s="101"/>
      <c r="O12" s="101"/>
      <c r="P12" s="101"/>
      <c r="Q12" s="90">
        <f>AVERAGE(AI33:AI62)</f>
        <v>52</v>
      </c>
      <c r="R12" s="91"/>
      <c r="S12" s="1"/>
      <c r="T12" s="77" t="s">
        <v>22</v>
      </c>
      <c r="U12" s="78"/>
      <c r="V12" s="78"/>
      <c r="W12" s="78"/>
      <c r="X12" s="78"/>
      <c r="Y12" s="78"/>
      <c r="Z12" s="78"/>
      <c r="AA12" s="79"/>
      <c r="AB12" s="32"/>
      <c r="AC12" s="14">
        <v>9</v>
      </c>
      <c r="AD12" s="55" t="s">
        <v>59</v>
      </c>
      <c r="AE12" s="55"/>
      <c r="AF12" s="55"/>
      <c r="AG12" s="55"/>
      <c r="AH12" s="55"/>
      <c r="AI12" s="55"/>
      <c r="AJ12" s="55"/>
      <c r="AK12" s="24">
        <v>5</v>
      </c>
      <c r="AL12" s="33"/>
      <c r="AM12" s="33"/>
      <c r="AN12" s="34"/>
      <c r="AO12" s="4"/>
      <c r="AP12" s="2"/>
      <c r="AQ12" s="2"/>
      <c r="AR12" s="2"/>
    </row>
    <row r="13" spans="1:44" ht="21.95" customHeight="1" thickBot="1" x14ac:dyDescent="0.25">
      <c r="A13" s="1"/>
      <c r="B13" s="59"/>
      <c r="C13" s="60"/>
      <c r="D13" s="60"/>
      <c r="E13" s="65"/>
      <c r="F13" s="65"/>
      <c r="G13" s="65"/>
      <c r="H13" s="65"/>
      <c r="I13" s="66"/>
      <c r="J13" s="1"/>
      <c r="K13" s="86" t="s">
        <v>81</v>
      </c>
      <c r="L13" s="87"/>
      <c r="M13" s="87"/>
      <c r="N13" s="87"/>
      <c r="O13" s="87"/>
      <c r="P13" s="87"/>
      <c r="Q13" s="88">
        <f>R9</f>
        <v>0.51724137931034486</v>
      </c>
      <c r="R13" s="89"/>
      <c r="S13" s="1"/>
      <c r="T13" s="80"/>
      <c r="U13" s="81"/>
      <c r="V13" s="81"/>
      <c r="W13" s="81"/>
      <c r="X13" s="81"/>
      <c r="Y13" s="81"/>
      <c r="Z13" s="81"/>
      <c r="AA13" s="82"/>
      <c r="AB13" s="32"/>
      <c r="AC13" s="14">
        <v>10</v>
      </c>
      <c r="AD13" s="55" t="s">
        <v>60</v>
      </c>
      <c r="AE13" s="55"/>
      <c r="AF13" s="55"/>
      <c r="AG13" s="55"/>
      <c r="AH13" s="55"/>
      <c r="AI13" s="55"/>
      <c r="AJ13" s="55"/>
      <c r="AK13" s="24">
        <v>10</v>
      </c>
      <c r="AL13" s="33"/>
      <c r="AM13" s="33"/>
      <c r="AN13" s="34"/>
      <c r="AO13" s="1"/>
      <c r="AP13" s="1"/>
      <c r="AQ13" s="1"/>
      <c r="AR13" s="1"/>
    </row>
    <row r="14" spans="1:44" ht="21.95" customHeight="1" thickTop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  <c r="P14" s="1"/>
      <c r="Q14" s="8"/>
      <c r="R14" s="8"/>
      <c r="S14" s="8"/>
      <c r="T14" s="8"/>
      <c r="U14" s="8"/>
      <c r="V14" s="8"/>
      <c r="W14" s="8"/>
      <c r="X14" s="8"/>
      <c r="Y14" s="8"/>
      <c r="Z14" s="8"/>
      <c r="AA14" s="1"/>
      <c r="AB14" s="1"/>
      <c r="AC14" s="14">
        <v>11</v>
      </c>
      <c r="AD14" s="55"/>
      <c r="AE14" s="55"/>
      <c r="AF14" s="55"/>
      <c r="AG14" s="55"/>
      <c r="AH14" s="55"/>
      <c r="AI14" s="55"/>
      <c r="AJ14" s="55"/>
      <c r="AK14" s="24"/>
      <c r="AL14" s="8"/>
      <c r="AM14" s="8"/>
      <c r="AN14" s="8"/>
      <c r="AO14" s="1"/>
      <c r="AP14" s="1"/>
      <c r="AQ14" s="1"/>
      <c r="AR14" s="1"/>
    </row>
    <row r="15" spans="1:44" ht="21.95" customHeight="1" thickTop="1" x14ac:dyDescent="0.25">
      <c r="A15" s="1"/>
      <c r="B15" s="103" t="s">
        <v>23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5"/>
      <c r="AB15" s="1"/>
      <c r="AC15" s="14">
        <v>12</v>
      </c>
      <c r="AD15" s="55"/>
      <c r="AE15" s="55"/>
      <c r="AF15" s="55"/>
      <c r="AG15" s="55"/>
      <c r="AH15" s="55"/>
      <c r="AI15" s="55"/>
      <c r="AJ15" s="55"/>
      <c r="AK15" s="24"/>
      <c r="AL15" s="9"/>
      <c r="AM15" s="9"/>
      <c r="AN15" s="9"/>
      <c r="AO15" s="1"/>
      <c r="AP15" s="1"/>
      <c r="AQ15" s="1"/>
      <c r="AR15" s="1"/>
    </row>
    <row r="16" spans="1:44" ht="21.95" customHeight="1" x14ac:dyDescent="0.25">
      <c r="A16" s="1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8"/>
      <c r="AB16" s="1"/>
      <c r="AC16" s="14">
        <v>13</v>
      </c>
      <c r="AD16" s="55"/>
      <c r="AE16" s="55"/>
      <c r="AF16" s="55"/>
      <c r="AG16" s="55"/>
      <c r="AH16" s="55"/>
      <c r="AI16" s="55"/>
      <c r="AJ16" s="55"/>
      <c r="AK16" s="24"/>
      <c r="AL16" s="9"/>
      <c r="AM16" s="9"/>
      <c r="AN16" s="9"/>
      <c r="AO16" s="1"/>
      <c r="AP16" s="1"/>
      <c r="AQ16" s="1"/>
      <c r="AR16" s="1"/>
    </row>
    <row r="17" spans="1:44" ht="21.95" customHeight="1" x14ac:dyDescent="0.25">
      <c r="A17" s="1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8"/>
      <c r="AB17" s="1"/>
      <c r="AC17" s="14">
        <v>14</v>
      </c>
      <c r="AD17" s="55"/>
      <c r="AE17" s="55"/>
      <c r="AF17" s="55"/>
      <c r="AG17" s="55"/>
      <c r="AH17" s="55"/>
      <c r="AI17" s="55"/>
      <c r="AJ17" s="55"/>
      <c r="AK17" s="24"/>
      <c r="AL17" s="9"/>
      <c r="AM17" s="9"/>
      <c r="AN17" s="9"/>
      <c r="AO17" s="1"/>
      <c r="AP17" s="1"/>
      <c r="AQ17" s="1"/>
      <c r="AR17" s="1"/>
    </row>
    <row r="18" spans="1:44" ht="21.95" customHeight="1" x14ac:dyDescent="0.25">
      <c r="A18" s="1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8"/>
      <c r="AB18" s="1"/>
      <c r="AC18" s="14">
        <v>15</v>
      </c>
      <c r="AD18" s="55"/>
      <c r="AE18" s="55"/>
      <c r="AF18" s="55"/>
      <c r="AG18" s="55"/>
      <c r="AH18" s="55"/>
      <c r="AI18" s="55"/>
      <c r="AJ18" s="55"/>
      <c r="AK18" s="24"/>
      <c r="AL18" s="9"/>
      <c r="AM18" s="9"/>
      <c r="AN18" s="9"/>
      <c r="AO18" s="1"/>
      <c r="AP18" s="1"/>
      <c r="AQ18" s="1"/>
      <c r="AR18" s="1"/>
    </row>
    <row r="19" spans="1:44" ht="21.95" customHeight="1" x14ac:dyDescent="0.25">
      <c r="A19" s="1"/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8"/>
      <c r="AB19" s="1"/>
      <c r="AC19" s="14">
        <v>16</v>
      </c>
      <c r="AD19" s="55"/>
      <c r="AE19" s="55"/>
      <c r="AF19" s="55"/>
      <c r="AG19" s="55"/>
      <c r="AH19" s="55"/>
      <c r="AI19" s="55"/>
      <c r="AJ19" s="55"/>
      <c r="AK19" s="24"/>
      <c r="AL19" s="9"/>
      <c r="AM19" s="9"/>
      <c r="AN19" s="9"/>
      <c r="AO19" s="1"/>
      <c r="AP19" s="1"/>
      <c r="AQ19" s="1"/>
      <c r="AR19" s="1"/>
    </row>
    <row r="20" spans="1:44" ht="21.95" customHeight="1" x14ac:dyDescent="0.25">
      <c r="A20" s="1"/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8"/>
      <c r="AB20" s="1"/>
      <c r="AC20" s="14">
        <v>17</v>
      </c>
      <c r="AD20" s="55"/>
      <c r="AE20" s="55"/>
      <c r="AF20" s="55"/>
      <c r="AG20" s="55"/>
      <c r="AH20" s="55"/>
      <c r="AI20" s="55"/>
      <c r="AJ20" s="55"/>
      <c r="AK20" s="24"/>
      <c r="AL20" s="9"/>
      <c r="AM20" s="9"/>
      <c r="AN20" s="9"/>
      <c r="AO20" s="1"/>
      <c r="AP20" s="1"/>
      <c r="AQ20" s="1"/>
      <c r="AR20" s="1"/>
    </row>
    <row r="21" spans="1:44" ht="21.95" customHeight="1" x14ac:dyDescent="0.25">
      <c r="A21" s="1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8"/>
      <c r="AB21" s="1"/>
      <c r="AC21" s="14">
        <v>18</v>
      </c>
      <c r="AD21" s="55"/>
      <c r="AE21" s="55"/>
      <c r="AF21" s="55"/>
      <c r="AG21" s="55"/>
      <c r="AH21" s="55"/>
      <c r="AI21" s="55"/>
      <c r="AJ21" s="55"/>
      <c r="AK21" s="24"/>
      <c r="AL21" s="9"/>
      <c r="AM21" s="9"/>
      <c r="AN21" s="9"/>
      <c r="AO21" s="1"/>
      <c r="AP21" s="1"/>
      <c r="AQ21" s="1"/>
      <c r="AR21" s="1"/>
    </row>
    <row r="22" spans="1:44" ht="21.95" customHeight="1" x14ac:dyDescent="0.25">
      <c r="A22" s="1"/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8"/>
      <c r="AB22" s="1"/>
      <c r="AC22" s="14">
        <v>19</v>
      </c>
      <c r="AD22" s="55"/>
      <c r="AE22" s="55"/>
      <c r="AF22" s="55"/>
      <c r="AG22" s="55"/>
      <c r="AH22" s="55"/>
      <c r="AI22" s="55"/>
      <c r="AJ22" s="55"/>
      <c r="AK22" s="24"/>
      <c r="AL22" s="9"/>
      <c r="AM22" s="9"/>
      <c r="AN22" s="9"/>
      <c r="AO22" s="1"/>
      <c r="AP22" s="1"/>
      <c r="AQ22" s="1"/>
      <c r="AR22" s="1"/>
    </row>
    <row r="23" spans="1:44" ht="21.95" customHeight="1" x14ac:dyDescent="0.25">
      <c r="A23" s="1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8"/>
      <c r="AB23" s="1"/>
      <c r="AC23" s="14">
        <v>20</v>
      </c>
      <c r="AD23" s="55"/>
      <c r="AE23" s="55"/>
      <c r="AF23" s="55"/>
      <c r="AG23" s="55"/>
      <c r="AH23" s="55"/>
      <c r="AI23" s="55"/>
      <c r="AJ23" s="55"/>
      <c r="AK23" s="24"/>
      <c r="AL23" s="9"/>
      <c r="AM23" s="9"/>
      <c r="AN23" s="9"/>
      <c r="AO23" s="1"/>
      <c r="AP23" s="1"/>
      <c r="AQ23" s="1"/>
      <c r="AR23" s="1"/>
    </row>
    <row r="24" spans="1:44" ht="21.95" customHeight="1" x14ac:dyDescent="0.25">
      <c r="A24" s="1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8"/>
      <c r="AB24" s="1"/>
      <c r="AC24" s="14">
        <v>21</v>
      </c>
      <c r="AD24" s="55"/>
      <c r="AE24" s="55"/>
      <c r="AF24" s="55"/>
      <c r="AG24" s="55"/>
      <c r="AH24" s="55"/>
      <c r="AI24" s="55"/>
      <c r="AJ24" s="55"/>
      <c r="AK24" s="24"/>
      <c r="AL24" s="9"/>
      <c r="AM24" s="9"/>
      <c r="AN24" s="9"/>
      <c r="AO24" s="1"/>
      <c r="AP24" s="1"/>
      <c r="AQ24" s="1"/>
      <c r="AR24" s="1"/>
    </row>
    <row r="25" spans="1:44" ht="21.95" customHeight="1" x14ac:dyDescent="0.25">
      <c r="A25" s="1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8"/>
      <c r="AB25" s="1"/>
      <c r="AC25" s="14">
        <v>22</v>
      </c>
      <c r="AD25" s="55"/>
      <c r="AE25" s="55"/>
      <c r="AF25" s="55"/>
      <c r="AG25" s="55"/>
      <c r="AH25" s="55"/>
      <c r="AI25" s="55"/>
      <c r="AJ25" s="55"/>
      <c r="AK25" s="24"/>
      <c r="AL25" s="9"/>
      <c r="AM25" s="9"/>
      <c r="AN25" s="9"/>
      <c r="AO25" s="1"/>
      <c r="AP25" s="1"/>
      <c r="AQ25" s="1"/>
      <c r="AR25" s="1"/>
    </row>
    <row r="26" spans="1:44" ht="21.95" customHeight="1" x14ac:dyDescent="0.25">
      <c r="A26" s="1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8"/>
      <c r="AB26" s="1"/>
      <c r="AC26" s="14">
        <v>23</v>
      </c>
      <c r="AD26" s="55"/>
      <c r="AE26" s="55"/>
      <c r="AF26" s="55"/>
      <c r="AG26" s="55"/>
      <c r="AH26" s="55"/>
      <c r="AI26" s="55"/>
      <c r="AJ26" s="55"/>
      <c r="AK26" s="24"/>
      <c r="AL26" s="9"/>
      <c r="AM26" s="9"/>
      <c r="AN26" s="9"/>
      <c r="AO26" s="1"/>
      <c r="AP26" s="1"/>
      <c r="AQ26" s="1"/>
      <c r="AR26" s="1"/>
    </row>
    <row r="27" spans="1:44" ht="21.95" customHeight="1" x14ac:dyDescent="0.25">
      <c r="A27" s="1"/>
      <c r="B27" s="106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8"/>
      <c r="AB27" s="1"/>
      <c r="AC27" s="14">
        <v>24</v>
      </c>
      <c r="AD27" s="55"/>
      <c r="AE27" s="55"/>
      <c r="AF27" s="55"/>
      <c r="AG27" s="55"/>
      <c r="AH27" s="55"/>
      <c r="AI27" s="55"/>
      <c r="AJ27" s="55"/>
      <c r="AK27" s="24"/>
      <c r="AL27" s="9"/>
      <c r="AM27" s="9"/>
      <c r="AN27" s="9"/>
      <c r="AO27" s="1"/>
      <c r="AP27" s="1"/>
      <c r="AQ27" s="1"/>
      <c r="AR27" s="1"/>
    </row>
    <row r="28" spans="1:44" ht="21.95" customHeight="1" thickBot="1" x14ac:dyDescent="0.3">
      <c r="A28" s="1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8"/>
      <c r="AB28" s="1"/>
      <c r="AC28" s="15">
        <v>25</v>
      </c>
      <c r="AD28" s="55"/>
      <c r="AE28" s="55"/>
      <c r="AF28" s="55"/>
      <c r="AG28" s="55"/>
      <c r="AH28" s="55"/>
      <c r="AI28" s="55"/>
      <c r="AJ28" s="55"/>
      <c r="AK28" s="24"/>
      <c r="AL28" s="9"/>
      <c r="AM28" s="9"/>
      <c r="AN28" s="9"/>
      <c r="AO28" s="1"/>
      <c r="AP28" s="1"/>
      <c r="AQ28" s="1"/>
      <c r="AR28" s="1"/>
    </row>
    <row r="29" spans="1:44" ht="21.95" customHeight="1" thickTop="1" thickBot="1" x14ac:dyDescent="0.3">
      <c r="A29" s="1"/>
      <c r="B29" s="109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1"/>
      <c r="AB29" s="1"/>
      <c r="AC29" s="16"/>
      <c r="AD29" s="67" t="s">
        <v>9</v>
      </c>
      <c r="AE29" s="68"/>
      <c r="AF29" s="68"/>
      <c r="AG29" s="68"/>
      <c r="AH29" s="68"/>
      <c r="AI29" s="68"/>
      <c r="AJ29" s="68"/>
      <c r="AK29" s="17">
        <f>SUM(AK4:AK28)</f>
        <v>100</v>
      </c>
      <c r="AL29" s="9"/>
      <c r="AM29" s="9"/>
      <c r="AN29" s="9"/>
      <c r="AO29" s="1"/>
      <c r="AP29" s="1"/>
      <c r="AQ29" s="1"/>
      <c r="AR29" s="1"/>
    </row>
    <row r="30" spans="1:44" ht="15" customHeight="1" thickTop="1" thickBot="1" x14ac:dyDescent="0.3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6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1"/>
      <c r="AP30" s="1"/>
      <c r="AQ30" s="1"/>
      <c r="AR30" s="1"/>
    </row>
    <row r="31" spans="1:44" ht="21.95" customHeight="1" thickTop="1" x14ac:dyDescent="0.2">
      <c r="A31" s="1"/>
      <c r="B31" s="52" t="s">
        <v>0</v>
      </c>
      <c r="C31" s="48"/>
      <c r="D31" s="48"/>
      <c r="E31" s="48"/>
      <c r="F31" s="48"/>
      <c r="G31" s="48"/>
      <c r="H31" s="48"/>
      <c r="I31" s="49"/>
      <c r="J31" s="48" t="s">
        <v>1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9"/>
      <c r="AI31" s="46" t="s">
        <v>2</v>
      </c>
      <c r="AJ31" s="47"/>
      <c r="AK31" s="50" t="s">
        <v>3</v>
      </c>
      <c r="AL31" s="2"/>
      <c r="AM31" s="2"/>
      <c r="AN31" s="2"/>
      <c r="AO31" s="1"/>
      <c r="AP31" s="1"/>
      <c r="AQ31" s="1"/>
      <c r="AR31" s="1"/>
    </row>
    <row r="32" spans="1:44" ht="21.95" customHeight="1" x14ac:dyDescent="0.2">
      <c r="A32" s="1"/>
      <c r="B32" s="19" t="s">
        <v>4</v>
      </c>
      <c r="C32" s="20" t="s">
        <v>5</v>
      </c>
      <c r="D32" s="97" t="s">
        <v>6</v>
      </c>
      <c r="E32" s="98"/>
      <c r="F32" s="98"/>
      <c r="G32" s="98"/>
      <c r="H32" s="98"/>
      <c r="I32" s="99"/>
      <c r="J32" s="18">
        <v>1</v>
      </c>
      <c r="K32" s="18">
        <v>2</v>
      </c>
      <c r="L32" s="36">
        <v>3</v>
      </c>
      <c r="M32" s="36">
        <v>4</v>
      </c>
      <c r="N32" s="36">
        <v>5</v>
      </c>
      <c r="O32" s="36">
        <v>6</v>
      </c>
      <c r="P32" s="36">
        <v>7</v>
      </c>
      <c r="Q32" s="36">
        <v>8</v>
      </c>
      <c r="R32" s="36">
        <v>9</v>
      </c>
      <c r="S32" s="36">
        <v>10</v>
      </c>
      <c r="T32" s="36">
        <v>11</v>
      </c>
      <c r="U32" s="36">
        <v>12</v>
      </c>
      <c r="V32" s="18">
        <v>13</v>
      </c>
      <c r="W32" s="18">
        <v>14</v>
      </c>
      <c r="X32" s="18">
        <v>15</v>
      </c>
      <c r="Y32" s="18">
        <v>16</v>
      </c>
      <c r="Z32" s="18">
        <v>17</v>
      </c>
      <c r="AA32" s="18">
        <v>18</v>
      </c>
      <c r="AB32" s="18">
        <v>19</v>
      </c>
      <c r="AC32" s="18">
        <v>20</v>
      </c>
      <c r="AD32" s="18">
        <v>21</v>
      </c>
      <c r="AE32" s="18">
        <v>22</v>
      </c>
      <c r="AF32" s="18">
        <v>23</v>
      </c>
      <c r="AG32" s="18">
        <v>24</v>
      </c>
      <c r="AH32" s="18">
        <v>25</v>
      </c>
      <c r="AI32" s="23" t="s">
        <v>7</v>
      </c>
      <c r="AJ32" s="23"/>
      <c r="AK32" s="51"/>
      <c r="AL32" s="2"/>
      <c r="AM32" s="2"/>
      <c r="AN32" s="2"/>
      <c r="AO32" s="1"/>
      <c r="AP32" s="1"/>
      <c r="AQ32" s="1"/>
      <c r="AR32" s="1"/>
    </row>
    <row r="33" spans="1:44" ht="21.95" customHeight="1" x14ac:dyDescent="0.2">
      <c r="A33" s="1"/>
      <c r="B33" s="12">
        <v>1</v>
      </c>
      <c r="C33" s="25">
        <v>290</v>
      </c>
      <c r="D33" s="92" t="s">
        <v>69</v>
      </c>
      <c r="E33" s="93"/>
      <c r="F33" s="93"/>
      <c r="G33" s="93"/>
      <c r="H33" s="93"/>
      <c r="I33" s="93"/>
      <c r="J33" s="38">
        <v>8</v>
      </c>
      <c r="K33" s="38">
        <v>10</v>
      </c>
      <c r="L33" s="38">
        <v>0</v>
      </c>
      <c r="M33" s="38">
        <v>10</v>
      </c>
      <c r="N33" s="38">
        <v>0</v>
      </c>
      <c r="O33" s="38">
        <v>0</v>
      </c>
      <c r="P33" s="38">
        <v>5</v>
      </c>
      <c r="Q33" s="38">
        <v>10</v>
      </c>
      <c r="R33" s="38">
        <v>5</v>
      </c>
      <c r="S33" s="38">
        <v>2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7">
        <f>IF(AK33="X","",IF(D33=0,"",SUM(J33:AH33)))</f>
        <v>50</v>
      </c>
      <c r="AJ33" s="37"/>
      <c r="AK33" s="27"/>
      <c r="AL33" s="2"/>
      <c r="AM33" s="2"/>
      <c r="AN33" s="2"/>
      <c r="AO33" s="1"/>
      <c r="AP33" s="1"/>
      <c r="AQ33" s="1"/>
      <c r="AR33" s="1"/>
    </row>
    <row r="34" spans="1:44" ht="21.95" customHeight="1" x14ac:dyDescent="0.2">
      <c r="A34" s="1"/>
      <c r="B34" s="12">
        <v>2</v>
      </c>
      <c r="C34" s="25">
        <v>295</v>
      </c>
      <c r="D34" s="92" t="s">
        <v>71</v>
      </c>
      <c r="E34" s="93"/>
      <c r="F34" s="93"/>
      <c r="G34" s="93"/>
      <c r="H34" s="93"/>
      <c r="I34" s="93"/>
      <c r="J34" s="26">
        <v>2</v>
      </c>
      <c r="K34" s="26">
        <v>10</v>
      </c>
      <c r="L34" s="26">
        <v>0</v>
      </c>
      <c r="M34" s="26">
        <v>0</v>
      </c>
      <c r="N34" s="26">
        <v>0</v>
      </c>
      <c r="O34" s="26">
        <v>0</v>
      </c>
      <c r="P34" s="26">
        <v>10</v>
      </c>
      <c r="Q34" s="26">
        <v>0</v>
      </c>
      <c r="R34" s="26">
        <v>9</v>
      </c>
      <c r="S34" s="26">
        <v>0</v>
      </c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37">
        <f>IF(AK34="X","",IF(D34=0,"",SUM(J34:AH34)))</f>
        <v>31</v>
      </c>
      <c r="AJ34" s="37"/>
      <c r="AK34" s="28"/>
      <c r="AL34" s="2"/>
      <c r="AM34" s="2"/>
      <c r="AN34" s="2"/>
      <c r="AO34" s="1"/>
      <c r="AP34" s="1"/>
      <c r="AQ34" s="1"/>
      <c r="AR34" s="1"/>
    </row>
    <row r="35" spans="1:44" ht="21.95" customHeight="1" x14ac:dyDescent="0.2">
      <c r="A35" s="1"/>
      <c r="B35" s="12">
        <v>3</v>
      </c>
      <c r="C35" s="25">
        <v>300</v>
      </c>
      <c r="D35" s="92" t="s">
        <v>24</v>
      </c>
      <c r="E35" s="93"/>
      <c r="F35" s="93"/>
      <c r="G35" s="93"/>
      <c r="H35" s="93"/>
      <c r="I35" s="93"/>
      <c r="J35" s="26">
        <v>4</v>
      </c>
      <c r="K35" s="26">
        <v>10</v>
      </c>
      <c r="L35" s="26">
        <v>0</v>
      </c>
      <c r="M35" s="26">
        <v>10</v>
      </c>
      <c r="N35" s="26">
        <v>0</v>
      </c>
      <c r="O35" s="26">
        <v>3</v>
      </c>
      <c r="P35" s="26">
        <v>7</v>
      </c>
      <c r="Q35" s="26">
        <v>0</v>
      </c>
      <c r="R35" s="26">
        <v>3</v>
      </c>
      <c r="S35" s="26">
        <v>10</v>
      </c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37">
        <f t="shared" ref="AI35:AI62" si="0">IF(AK35="X","",IF(D35=0,"",SUM(J35:AH35)))</f>
        <v>47</v>
      </c>
      <c r="AJ35" s="37"/>
      <c r="AK35" s="29"/>
      <c r="AL35" s="2"/>
      <c r="AM35" s="2"/>
      <c r="AN35" s="2"/>
      <c r="AO35" s="1"/>
      <c r="AP35" s="1"/>
      <c r="AQ35" s="1"/>
      <c r="AR35" s="1"/>
    </row>
    <row r="36" spans="1:44" ht="21.95" customHeight="1" x14ac:dyDescent="0.2">
      <c r="A36" s="1"/>
      <c r="B36" s="12">
        <v>4</v>
      </c>
      <c r="C36" s="25">
        <v>305</v>
      </c>
      <c r="D36" s="92" t="s">
        <v>25</v>
      </c>
      <c r="E36" s="93"/>
      <c r="F36" s="93"/>
      <c r="G36" s="93"/>
      <c r="H36" s="93"/>
      <c r="I36" s="94"/>
      <c r="J36" s="26">
        <v>10</v>
      </c>
      <c r="K36" s="26">
        <v>10</v>
      </c>
      <c r="L36" s="26">
        <v>0</v>
      </c>
      <c r="M36" s="26">
        <v>10</v>
      </c>
      <c r="N36" s="26">
        <v>1</v>
      </c>
      <c r="O36" s="26">
        <v>0</v>
      </c>
      <c r="P36" s="26">
        <v>7</v>
      </c>
      <c r="Q36" s="26">
        <v>7</v>
      </c>
      <c r="R36" s="26">
        <v>0</v>
      </c>
      <c r="S36" s="26">
        <v>2</v>
      </c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37">
        <f t="shared" si="0"/>
        <v>47</v>
      </c>
      <c r="AJ36" s="37"/>
      <c r="AK36" s="28"/>
      <c r="AL36" s="2"/>
      <c r="AM36" s="2"/>
      <c r="AN36" s="2"/>
      <c r="AO36" s="1"/>
      <c r="AP36" s="1"/>
      <c r="AQ36" s="1"/>
      <c r="AR36" s="1"/>
    </row>
    <row r="37" spans="1:44" ht="21.95" customHeight="1" x14ac:dyDescent="0.2">
      <c r="A37" s="1"/>
      <c r="B37" s="12">
        <v>5</v>
      </c>
      <c r="C37" s="25">
        <v>1235</v>
      </c>
      <c r="D37" s="92" t="s">
        <v>26</v>
      </c>
      <c r="E37" s="93"/>
      <c r="F37" s="93"/>
      <c r="G37" s="93"/>
      <c r="H37" s="93"/>
      <c r="I37" s="94"/>
      <c r="J37" s="26">
        <v>6</v>
      </c>
      <c r="K37" s="26">
        <v>10</v>
      </c>
      <c r="L37" s="26">
        <v>0</v>
      </c>
      <c r="M37" s="26">
        <v>10</v>
      </c>
      <c r="N37" s="26">
        <v>8</v>
      </c>
      <c r="O37" s="26">
        <v>7</v>
      </c>
      <c r="P37" s="26">
        <v>0</v>
      </c>
      <c r="Q37" s="26">
        <v>10</v>
      </c>
      <c r="R37" s="26">
        <v>0</v>
      </c>
      <c r="S37" s="26">
        <v>2</v>
      </c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37">
        <f t="shared" si="0"/>
        <v>53</v>
      </c>
      <c r="AJ37" s="37"/>
      <c r="AK37" s="29"/>
      <c r="AL37" s="2"/>
      <c r="AM37" s="2"/>
      <c r="AN37" s="2"/>
      <c r="AO37" s="1"/>
      <c r="AP37" s="1"/>
      <c r="AQ37" s="1"/>
      <c r="AR37" s="1"/>
    </row>
    <row r="38" spans="1:44" ht="21.95" customHeight="1" x14ac:dyDescent="0.2">
      <c r="A38" s="1"/>
      <c r="B38" s="12">
        <v>6</v>
      </c>
      <c r="C38" s="25">
        <v>315</v>
      </c>
      <c r="D38" s="92" t="s">
        <v>27</v>
      </c>
      <c r="E38" s="93"/>
      <c r="F38" s="93"/>
      <c r="G38" s="93"/>
      <c r="H38" s="93"/>
      <c r="I38" s="94"/>
      <c r="J38" s="26">
        <v>10</v>
      </c>
      <c r="K38" s="26">
        <v>10</v>
      </c>
      <c r="L38" s="26">
        <v>0</v>
      </c>
      <c r="M38" s="26">
        <v>10</v>
      </c>
      <c r="N38" s="26">
        <v>8</v>
      </c>
      <c r="O38" s="26">
        <v>3</v>
      </c>
      <c r="P38" s="26">
        <v>0</v>
      </c>
      <c r="Q38" s="26">
        <v>0</v>
      </c>
      <c r="R38" s="26">
        <v>0</v>
      </c>
      <c r="S38" s="26">
        <v>1</v>
      </c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37">
        <f t="shared" si="0"/>
        <v>42</v>
      </c>
      <c r="AJ38" s="37"/>
      <c r="AK38" s="28"/>
      <c r="AL38" s="2"/>
      <c r="AM38" s="2"/>
      <c r="AN38" s="2"/>
      <c r="AO38" s="1"/>
      <c r="AP38" s="1"/>
      <c r="AQ38" s="1"/>
      <c r="AR38" s="1"/>
    </row>
    <row r="39" spans="1:44" ht="21.95" customHeight="1" x14ac:dyDescent="0.2">
      <c r="A39" s="1"/>
      <c r="B39" s="12">
        <v>7</v>
      </c>
      <c r="C39" s="25">
        <v>320</v>
      </c>
      <c r="D39" s="92" t="s">
        <v>28</v>
      </c>
      <c r="E39" s="93"/>
      <c r="F39" s="93"/>
      <c r="G39" s="93"/>
      <c r="H39" s="93"/>
      <c r="I39" s="94"/>
      <c r="J39" s="26">
        <v>2</v>
      </c>
      <c r="K39" s="26">
        <v>10</v>
      </c>
      <c r="L39" s="26">
        <v>0</v>
      </c>
      <c r="M39" s="26">
        <v>10</v>
      </c>
      <c r="N39" s="26">
        <v>10</v>
      </c>
      <c r="O39" s="26">
        <v>10</v>
      </c>
      <c r="P39" s="26">
        <v>0</v>
      </c>
      <c r="Q39" s="26">
        <v>0</v>
      </c>
      <c r="R39" s="26">
        <v>0</v>
      </c>
      <c r="S39" s="26">
        <v>0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37">
        <f t="shared" si="0"/>
        <v>42</v>
      </c>
      <c r="AJ39" s="37"/>
      <c r="AK39" s="29"/>
      <c r="AL39" s="2"/>
      <c r="AM39" s="2"/>
      <c r="AN39" s="2"/>
      <c r="AO39" s="1"/>
      <c r="AP39" s="1"/>
      <c r="AQ39" s="1"/>
      <c r="AR39" s="1"/>
    </row>
    <row r="40" spans="1:44" ht="21.95" customHeight="1" x14ac:dyDescent="0.2">
      <c r="A40" s="1"/>
      <c r="B40" s="12">
        <v>8</v>
      </c>
      <c r="C40" s="25">
        <v>325</v>
      </c>
      <c r="D40" s="92" t="s">
        <v>29</v>
      </c>
      <c r="E40" s="93"/>
      <c r="F40" s="93"/>
      <c r="G40" s="93"/>
      <c r="H40" s="93"/>
      <c r="I40" s="94"/>
      <c r="J40" s="26">
        <v>4</v>
      </c>
      <c r="K40" s="26">
        <v>10</v>
      </c>
      <c r="L40" s="26">
        <v>0</v>
      </c>
      <c r="M40" s="26">
        <v>5</v>
      </c>
      <c r="N40" s="26">
        <v>10</v>
      </c>
      <c r="O40" s="26">
        <v>10</v>
      </c>
      <c r="P40" s="26">
        <v>0</v>
      </c>
      <c r="Q40" s="26">
        <v>0</v>
      </c>
      <c r="R40" s="26">
        <v>3</v>
      </c>
      <c r="S40" s="26">
        <v>0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37">
        <f t="shared" si="0"/>
        <v>42</v>
      </c>
      <c r="AJ40" s="37"/>
      <c r="AK40" s="28"/>
      <c r="AL40" s="2"/>
      <c r="AM40" s="2"/>
      <c r="AN40" s="2"/>
      <c r="AO40" s="1"/>
      <c r="AP40" s="1"/>
      <c r="AQ40" s="1"/>
      <c r="AR40" s="1"/>
    </row>
    <row r="41" spans="1:44" ht="21.95" customHeight="1" x14ac:dyDescent="0.2">
      <c r="A41" s="1"/>
      <c r="B41" s="12">
        <v>9</v>
      </c>
      <c r="C41" s="25">
        <v>330</v>
      </c>
      <c r="D41" s="92" t="s">
        <v>30</v>
      </c>
      <c r="E41" s="93"/>
      <c r="F41" s="93"/>
      <c r="G41" s="93"/>
      <c r="H41" s="93"/>
      <c r="I41" s="94"/>
      <c r="J41" s="26">
        <v>8</v>
      </c>
      <c r="K41" s="26">
        <v>10</v>
      </c>
      <c r="L41" s="26">
        <v>0</v>
      </c>
      <c r="M41" s="26">
        <v>10</v>
      </c>
      <c r="N41" s="26">
        <v>10</v>
      </c>
      <c r="O41" s="26">
        <v>10</v>
      </c>
      <c r="P41" s="26">
        <v>0</v>
      </c>
      <c r="Q41" s="26">
        <v>10</v>
      </c>
      <c r="R41" s="26">
        <v>0</v>
      </c>
      <c r="S41" s="26">
        <v>5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37">
        <f t="shared" si="0"/>
        <v>63</v>
      </c>
      <c r="AJ41" s="37"/>
      <c r="AK41" s="29"/>
      <c r="AL41" s="2"/>
      <c r="AM41" s="2"/>
      <c r="AN41" s="2"/>
      <c r="AO41" s="1"/>
      <c r="AP41" s="1"/>
      <c r="AQ41" s="1"/>
      <c r="AR41" s="1"/>
    </row>
    <row r="42" spans="1:44" ht="21.95" customHeight="1" x14ac:dyDescent="0.2">
      <c r="A42" s="1"/>
      <c r="B42" s="12">
        <v>10</v>
      </c>
      <c r="C42" s="25">
        <v>335</v>
      </c>
      <c r="D42" s="92" t="s">
        <v>31</v>
      </c>
      <c r="E42" s="93"/>
      <c r="F42" s="93"/>
      <c r="G42" s="93"/>
      <c r="H42" s="93"/>
      <c r="I42" s="94"/>
      <c r="J42" s="26">
        <v>10</v>
      </c>
      <c r="K42" s="26">
        <v>10</v>
      </c>
      <c r="L42" s="26">
        <v>3</v>
      </c>
      <c r="M42" s="26">
        <v>10</v>
      </c>
      <c r="N42" s="26">
        <v>10</v>
      </c>
      <c r="O42" s="26">
        <v>3</v>
      </c>
      <c r="P42" s="26">
        <v>0</v>
      </c>
      <c r="Q42" s="26">
        <v>10</v>
      </c>
      <c r="R42" s="26">
        <v>0</v>
      </c>
      <c r="S42" s="26">
        <v>1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37">
        <f t="shared" si="0"/>
        <v>57</v>
      </c>
      <c r="AJ42" s="37"/>
      <c r="AK42" s="28"/>
      <c r="AL42" s="2"/>
      <c r="AM42" s="2"/>
      <c r="AN42" s="2"/>
      <c r="AO42" s="1"/>
      <c r="AP42" s="1"/>
      <c r="AQ42" s="1"/>
      <c r="AR42" s="1"/>
    </row>
    <row r="43" spans="1:44" ht="21.95" customHeight="1" x14ac:dyDescent="0.2">
      <c r="A43" s="1"/>
      <c r="B43" s="12">
        <v>11</v>
      </c>
      <c r="C43" s="25">
        <v>340</v>
      </c>
      <c r="D43" s="92" t="s">
        <v>32</v>
      </c>
      <c r="E43" s="93"/>
      <c r="F43" s="93"/>
      <c r="G43" s="93"/>
      <c r="H43" s="93"/>
      <c r="I43" s="94"/>
      <c r="J43" s="26">
        <v>8</v>
      </c>
      <c r="K43" s="26">
        <v>10</v>
      </c>
      <c r="L43" s="26">
        <v>0</v>
      </c>
      <c r="M43" s="26">
        <v>10</v>
      </c>
      <c r="N43" s="26">
        <v>10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37">
        <f t="shared" si="0"/>
        <v>38</v>
      </c>
      <c r="AJ43" s="37"/>
      <c r="AK43" s="29"/>
      <c r="AL43" s="2"/>
      <c r="AM43" s="2"/>
      <c r="AN43" s="2"/>
      <c r="AO43" s="1"/>
      <c r="AP43" s="1"/>
      <c r="AQ43" s="1"/>
      <c r="AR43" s="1"/>
    </row>
    <row r="44" spans="1:44" ht="21.95" customHeight="1" x14ac:dyDescent="0.2">
      <c r="A44" s="1"/>
      <c r="B44" s="12">
        <v>12</v>
      </c>
      <c r="C44" s="25">
        <v>345</v>
      </c>
      <c r="D44" s="92" t="s">
        <v>33</v>
      </c>
      <c r="E44" s="93"/>
      <c r="F44" s="93"/>
      <c r="G44" s="93"/>
      <c r="H44" s="93"/>
      <c r="I44" s="94"/>
      <c r="J44" s="26">
        <v>4</v>
      </c>
      <c r="K44" s="26">
        <v>10</v>
      </c>
      <c r="L44" s="26">
        <v>0</v>
      </c>
      <c r="M44" s="26">
        <v>5</v>
      </c>
      <c r="N44" s="26">
        <v>10</v>
      </c>
      <c r="O44" s="26">
        <v>3</v>
      </c>
      <c r="P44" s="26">
        <v>2</v>
      </c>
      <c r="Q44" s="26">
        <v>10</v>
      </c>
      <c r="R44" s="26">
        <v>10</v>
      </c>
      <c r="S44" s="26">
        <v>2</v>
      </c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37">
        <f t="shared" si="0"/>
        <v>56</v>
      </c>
      <c r="AJ44" s="37"/>
      <c r="AK44" s="28"/>
      <c r="AL44" s="2"/>
      <c r="AM44" s="2"/>
      <c r="AN44" s="2"/>
      <c r="AO44" s="1"/>
      <c r="AP44" s="1"/>
      <c r="AQ44" s="1"/>
      <c r="AR44" s="1"/>
    </row>
    <row r="45" spans="1:44" ht="21.95" customHeight="1" x14ac:dyDescent="0.2">
      <c r="A45" s="1"/>
      <c r="B45" s="12">
        <v>13</v>
      </c>
      <c r="C45" s="25">
        <v>350</v>
      </c>
      <c r="D45" s="92" t="s">
        <v>34</v>
      </c>
      <c r="E45" s="93"/>
      <c r="F45" s="93"/>
      <c r="G45" s="93"/>
      <c r="H45" s="93"/>
      <c r="I45" s="94"/>
      <c r="J45" s="26">
        <v>4</v>
      </c>
      <c r="K45" s="26">
        <v>10</v>
      </c>
      <c r="L45" s="26">
        <v>3</v>
      </c>
      <c r="M45" s="26">
        <v>10</v>
      </c>
      <c r="N45" s="26">
        <v>10</v>
      </c>
      <c r="O45" s="26">
        <v>3</v>
      </c>
      <c r="P45" s="26">
        <v>4</v>
      </c>
      <c r="Q45" s="26">
        <v>10</v>
      </c>
      <c r="R45" s="26">
        <v>0</v>
      </c>
      <c r="S45" s="26">
        <v>9</v>
      </c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37">
        <f t="shared" si="0"/>
        <v>63</v>
      </c>
      <c r="AJ45" s="37"/>
      <c r="AK45" s="29"/>
      <c r="AL45" s="2"/>
      <c r="AM45" s="2"/>
      <c r="AN45" s="2"/>
      <c r="AO45" s="1"/>
      <c r="AP45" s="1"/>
      <c r="AQ45" s="1"/>
      <c r="AR45" s="1"/>
    </row>
    <row r="46" spans="1:44" ht="21.95" customHeight="1" x14ac:dyDescent="0.2">
      <c r="A46" s="1"/>
      <c r="B46" s="12">
        <v>14</v>
      </c>
      <c r="C46" s="25">
        <v>355</v>
      </c>
      <c r="D46" s="92" t="s">
        <v>35</v>
      </c>
      <c r="E46" s="93"/>
      <c r="F46" s="93"/>
      <c r="G46" s="93"/>
      <c r="H46" s="93"/>
      <c r="I46" s="94"/>
      <c r="J46" s="25">
        <v>10</v>
      </c>
      <c r="K46" s="25">
        <v>10</v>
      </c>
      <c r="L46" s="25">
        <v>0</v>
      </c>
      <c r="M46" s="26">
        <v>10</v>
      </c>
      <c r="N46" s="26">
        <v>10</v>
      </c>
      <c r="O46" s="26">
        <v>3</v>
      </c>
      <c r="P46" s="26">
        <v>10</v>
      </c>
      <c r="Q46" s="26">
        <v>0</v>
      </c>
      <c r="R46" s="26">
        <v>10</v>
      </c>
      <c r="S46" s="26">
        <v>1</v>
      </c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37">
        <f t="shared" si="0"/>
        <v>64</v>
      </c>
      <c r="AJ46" s="37"/>
      <c r="AK46" s="28"/>
      <c r="AL46" s="2"/>
      <c r="AM46" s="2"/>
      <c r="AN46" s="2"/>
      <c r="AO46" s="2"/>
      <c r="AP46" s="2"/>
      <c r="AQ46" s="2"/>
      <c r="AR46" s="2"/>
    </row>
    <row r="47" spans="1:44" ht="21.95" customHeight="1" x14ac:dyDescent="0.2">
      <c r="A47" s="1"/>
      <c r="B47" s="12">
        <v>15</v>
      </c>
      <c r="C47" s="25">
        <v>360</v>
      </c>
      <c r="D47" s="92" t="s">
        <v>47</v>
      </c>
      <c r="E47" s="93"/>
      <c r="F47" s="93"/>
      <c r="G47" s="93"/>
      <c r="H47" s="93"/>
      <c r="I47" s="93"/>
      <c r="J47" s="25">
        <v>10</v>
      </c>
      <c r="K47" s="25">
        <v>10</v>
      </c>
      <c r="L47" s="39">
        <v>0</v>
      </c>
      <c r="M47" s="26">
        <v>6</v>
      </c>
      <c r="N47" s="26">
        <v>10</v>
      </c>
      <c r="O47" s="26">
        <v>5</v>
      </c>
      <c r="P47" s="26">
        <v>7</v>
      </c>
      <c r="Q47" s="26">
        <v>0</v>
      </c>
      <c r="R47" s="26">
        <v>10</v>
      </c>
      <c r="S47" s="26">
        <v>1</v>
      </c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37">
        <f t="shared" si="0"/>
        <v>59</v>
      </c>
      <c r="AJ47" s="37"/>
      <c r="AK47" s="29"/>
      <c r="AL47" s="2"/>
      <c r="AM47" s="2"/>
      <c r="AN47" s="2"/>
      <c r="AO47" s="2"/>
      <c r="AP47" s="2"/>
      <c r="AQ47" s="2"/>
      <c r="AR47" s="2"/>
    </row>
    <row r="48" spans="1:44" ht="21.95" customHeight="1" x14ac:dyDescent="0.2">
      <c r="A48" s="1"/>
      <c r="B48" s="12">
        <v>16</v>
      </c>
      <c r="C48" s="25">
        <v>365</v>
      </c>
      <c r="D48" s="92" t="s">
        <v>36</v>
      </c>
      <c r="E48" s="93"/>
      <c r="F48" s="93"/>
      <c r="G48" s="93"/>
      <c r="H48" s="93"/>
      <c r="I48" s="94"/>
      <c r="J48" s="25">
        <v>10</v>
      </c>
      <c r="K48" s="25">
        <v>10</v>
      </c>
      <c r="L48" s="25">
        <v>0</v>
      </c>
      <c r="M48" s="26">
        <v>10</v>
      </c>
      <c r="N48" s="26">
        <v>4</v>
      </c>
      <c r="O48" s="26">
        <v>3</v>
      </c>
      <c r="P48" s="26">
        <v>0</v>
      </c>
      <c r="Q48" s="26">
        <v>10</v>
      </c>
      <c r="R48" s="26">
        <v>10</v>
      </c>
      <c r="S48" s="26">
        <v>8</v>
      </c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37">
        <f t="shared" si="0"/>
        <v>65</v>
      </c>
      <c r="AJ48" s="37"/>
      <c r="AK48" s="28"/>
      <c r="AL48" s="2"/>
      <c r="AM48" s="2"/>
      <c r="AN48" s="2"/>
      <c r="AO48" s="2"/>
      <c r="AP48" s="2"/>
      <c r="AQ48" s="2"/>
      <c r="AR48" s="2"/>
    </row>
    <row r="49" spans="1:44" ht="21.95" customHeight="1" x14ac:dyDescent="0.2">
      <c r="A49" s="1"/>
      <c r="B49" s="12">
        <v>17</v>
      </c>
      <c r="C49" s="25">
        <v>370</v>
      </c>
      <c r="D49" s="92" t="s">
        <v>37</v>
      </c>
      <c r="E49" s="93"/>
      <c r="F49" s="93"/>
      <c r="G49" s="93"/>
      <c r="H49" s="93"/>
      <c r="I49" s="94"/>
      <c r="J49" s="25"/>
      <c r="K49" s="25"/>
      <c r="L49" s="25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37" t="str">
        <f t="shared" si="0"/>
        <v/>
      </c>
      <c r="AJ49" s="37"/>
      <c r="AK49" s="29" t="s">
        <v>70</v>
      </c>
      <c r="AL49" s="2"/>
      <c r="AM49" s="2"/>
      <c r="AN49" s="2"/>
      <c r="AO49" s="2"/>
      <c r="AP49" s="2"/>
      <c r="AQ49" s="2"/>
      <c r="AR49" s="2"/>
    </row>
    <row r="50" spans="1:44" ht="21.95" customHeight="1" x14ac:dyDescent="0.2">
      <c r="A50" s="1"/>
      <c r="B50" s="12">
        <v>18</v>
      </c>
      <c r="C50" s="25">
        <v>375</v>
      </c>
      <c r="D50" s="92" t="s">
        <v>38</v>
      </c>
      <c r="E50" s="93"/>
      <c r="F50" s="93"/>
      <c r="G50" s="93"/>
      <c r="H50" s="93"/>
      <c r="I50" s="94"/>
      <c r="J50" s="25">
        <v>4</v>
      </c>
      <c r="K50" s="25">
        <v>10</v>
      </c>
      <c r="L50" s="25">
        <v>3</v>
      </c>
      <c r="M50" s="26">
        <v>10</v>
      </c>
      <c r="N50" s="26">
        <v>4</v>
      </c>
      <c r="O50" s="26">
        <v>7</v>
      </c>
      <c r="P50" s="26">
        <v>6</v>
      </c>
      <c r="Q50" s="26">
        <v>0</v>
      </c>
      <c r="R50" s="26">
        <v>6</v>
      </c>
      <c r="S50" s="26">
        <v>8</v>
      </c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37">
        <f t="shared" si="0"/>
        <v>58</v>
      </c>
      <c r="AJ50" s="37"/>
      <c r="AK50" s="28"/>
      <c r="AL50" s="2"/>
      <c r="AM50" s="2"/>
      <c r="AN50" s="2"/>
      <c r="AO50" s="2"/>
      <c r="AP50" s="2"/>
      <c r="AQ50" s="2"/>
      <c r="AR50" s="2"/>
    </row>
    <row r="51" spans="1:44" ht="21.95" customHeight="1" x14ac:dyDescent="0.2">
      <c r="A51" s="1"/>
      <c r="B51" s="12">
        <v>19</v>
      </c>
      <c r="C51" s="25">
        <v>380</v>
      </c>
      <c r="D51" s="92" t="s">
        <v>39</v>
      </c>
      <c r="E51" s="93"/>
      <c r="F51" s="93"/>
      <c r="G51" s="93"/>
      <c r="H51" s="93"/>
      <c r="I51" s="94"/>
      <c r="J51" s="25">
        <v>10</v>
      </c>
      <c r="K51" s="25">
        <v>10</v>
      </c>
      <c r="L51" s="25">
        <v>0</v>
      </c>
      <c r="M51" s="26">
        <v>10</v>
      </c>
      <c r="N51" s="26">
        <v>10</v>
      </c>
      <c r="O51" s="26">
        <v>7</v>
      </c>
      <c r="P51" s="26">
        <v>1</v>
      </c>
      <c r="Q51" s="26">
        <v>9</v>
      </c>
      <c r="R51" s="26">
        <v>0</v>
      </c>
      <c r="S51" s="26">
        <v>10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37">
        <f t="shared" si="0"/>
        <v>67</v>
      </c>
      <c r="AJ51" s="37"/>
      <c r="AK51" s="29"/>
      <c r="AL51" s="2"/>
      <c r="AM51" s="2"/>
      <c r="AN51" s="2"/>
      <c r="AO51" s="2"/>
      <c r="AP51" s="2"/>
      <c r="AQ51" s="2"/>
      <c r="AR51" s="2"/>
    </row>
    <row r="52" spans="1:44" ht="21.95" customHeight="1" x14ac:dyDescent="0.2">
      <c r="A52" s="1"/>
      <c r="B52" s="12">
        <v>20</v>
      </c>
      <c r="C52" s="25">
        <v>385</v>
      </c>
      <c r="D52" s="92" t="s">
        <v>40</v>
      </c>
      <c r="E52" s="93"/>
      <c r="F52" s="93"/>
      <c r="G52" s="93"/>
      <c r="H52" s="93"/>
      <c r="I52" s="94"/>
      <c r="J52" s="25">
        <v>10</v>
      </c>
      <c r="K52" s="25">
        <v>10</v>
      </c>
      <c r="L52" s="25">
        <v>0</v>
      </c>
      <c r="M52" s="26">
        <v>0</v>
      </c>
      <c r="N52" s="26">
        <v>10</v>
      </c>
      <c r="O52" s="26">
        <v>10</v>
      </c>
      <c r="P52" s="26">
        <v>6</v>
      </c>
      <c r="Q52" s="26">
        <v>0</v>
      </c>
      <c r="R52" s="26">
        <v>0</v>
      </c>
      <c r="S52" s="26">
        <v>0</v>
      </c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37">
        <f t="shared" si="0"/>
        <v>46</v>
      </c>
      <c r="AJ52" s="37"/>
      <c r="AK52" s="28"/>
      <c r="AL52" s="2"/>
      <c r="AM52" s="2"/>
      <c r="AN52" s="2"/>
      <c r="AO52" s="2"/>
      <c r="AP52" s="2"/>
      <c r="AQ52" s="2"/>
      <c r="AR52" s="2"/>
    </row>
    <row r="53" spans="1:44" ht="21.95" customHeight="1" x14ac:dyDescent="0.2">
      <c r="A53" s="1"/>
      <c r="B53" s="12">
        <v>21</v>
      </c>
      <c r="C53" s="25">
        <v>390</v>
      </c>
      <c r="D53" s="92" t="s">
        <v>41</v>
      </c>
      <c r="E53" s="93"/>
      <c r="F53" s="93"/>
      <c r="G53" s="93"/>
      <c r="H53" s="93"/>
      <c r="I53" s="94"/>
      <c r="J53" s="25">
        <v>10</v>
      </c>
      <c r="K53" s="25">
        <v>10</v>
      </c>
      <c r="L53" s="25">
        <v>0</v>
      </c>
      <c r="M53" s="26">
        <v>8</v>
      </c>
      <c r="N53" s="26">
        <v>10</v>
      </c>
      <c r="O53" s="26">
        <v>7</v>
      </c>
      <c r="P53" s="26">
        <v>8</v>
      </c>
      <c r="Q53" s="26">
        <v>10</v>
      </c>
      <c r="R53" s="26">
        <v>10</v>
      </c>
      <c r="S53" s="26">
        <v>0</v>
      </c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37">
        <f t="shared" si="0"/>
        <v>73</v>
      </c>
      <c r="AJ53" s="37"/>
      <c r="AK53" s="29"/>
      <c r="AL53" s="2"/>
      <c r="AM53" s="2"/>
      <c r="AN53" s="2"/>
      <c r="AO53" s="2"/>
      <c r="AP53" s="2"/>
      <c r="AQ53" s="2"/>
      <c r="AR53" s="2"/>
    </row>
    <row r="54" spans="1:44" ht="21.95" customHeight="1" x14ac:dyDescent="0.2">
      <c r="A54" s="1"/>
      <c r="B54" s="12">
        <v>22</v>
      </c>
      <c r="C54" s="25">
        <v>395</v>
      </c>
      <c r="D54" s="92" t="s">
        <v>42</v>
      </c>
      <c r="E54" s="93"/>
      <c r="F54" s="93"/>
      <c r="G54" s="93"/>
      <c r="H54" s="93"/>
      <c r="I54" s="94"/>
      <c r="J54" s="25">
        <v>10</v>
      </c>
      <c r="K54" s="25">
        <v>10</v>
      </c>
      <c r="L54" s="25">
        <v>0</v>
      </c>
      <c r="M54" s="26">
        <v>10</v>
      </c>
      <c r="N54" s="26">
        <v>10</v>
      </c>
      <c r="O54" s="26">
        <v>3</v>
      </c>
      <c r="P54" s="26">
        <v>0</v>
      </c>
      <c r="Q54" s="26">
        <v>0</v>
      </c>
      <c r="R54" s="26">
        <v>0</v>
      </c>
      <c r="S54" s="26">
        <v>2</v>
      </c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37">
        <f t="shared" si="0"/>
        <v>45</v>
      </c>
      <c r="AJ54" s="37"/>
      <c r="AK54" s="28"/>
      <c r="AL54" s="2"/>
      <c r="AM54" s="2"/>
      <c r="AN54" s="2"/>
      <c r="AO54" s="2"/>
      <c r="AP54" s="2"/>
      <c r="AQ54" s="2"/>
      <c r="AR54" s="2"/>
    </row>
    <row r="55" spans="1:44" ht="21.95" customHeight="1" x14ac:dyDescent="0.2">
      <c r="A55" s="1"/>
      <c r="B55" s="12">
        <v>23</v>
      </c>
      <c r="C55" s="25">
        <v>400</v>
      </c>
      <c r="D55" s="92" t="s">
        <v>43</v>
      </c>
      <c r="E55" s="93"/>
      <c r="F55" s="93"/>
      <c r="G55" s="93"/>
      <c r="H55" s="93"/>
      <c r="I55" s="94"/>
      <c r="J55" s="25">
        <v>10</v>
      </c>
      <c r="K55" s="25">
        <v>10</v>
      </c>
      <c r="L55" s="25">
        <v>3</v>
      </c>
      <c r="M55" s="26">
        <v>10</v>
      </c>
      <c r="N55" s="26">
        <v>10</v>
      </c>
      <c r="O55" s="26">
        <v>2</v>
      </c>
      <c r="P55" s="26">
        <v>0</v>
      </c>
      <c r="Q55" s="26">
        <v>10</v>
      </c>
      <c r="R55" s="26">
        <v>5</v>
      </c>
      <c r="S55" s="26">
        <v>2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37">
        <f t="shared" si="0"/>
        <v>62</v>
      </c>
      <c r="AJ55" s="37"/>
      <c r="AK55" s="29"/>
      <c r="AL55" s="2"/>
      <c r="AM55" s="2"/>
      <c r="AN55" s="2"/>
      <c r="AO55" s="2"/>
      <c r="AP55" s="2"/>
      <c r="AQ55" s="2"/>
      <c r="AR55" s="2"/>
    </row>
    <row r="56" spans="1:44" ht="21.95" customHeight="1" x14ac:dyDescent="0.2">
      <c r="A56" s="1"/>
      <c r="B56" s="12">
        <v>24</v>
      </c>
      <c r="C56" s="25">
        <v>405</v>
      </c>
      <c r="D56" s="92" t="s">
        <v>44</v>
      </c>
      <c r="E56" s="93"/>
      <c r="F56" s="93"/>
      <c r="G56" s="93"/>
      <c r="H56" s="93"/>
      <c r="I56" s="94"/>
      <c r="J56" s="25">
        <v>8</v>
      </c>
      <c r="K56" s="25">
        <v>10</v>
      </c>
      <c r="L56" s="25">
        <v>0</v>
      </c>
      <c r="M56" s="26">
        <v>5</v>
      </c>
      <c r="N56" s="26">
        <v>10</v>
      </c>
      <c r="O56" s="26">
        <v>3</v>
      </c>
      <c r="P56" s="26">
        <v>10</v>
      </c>
      <c r="Q56" s="26">
        <v>10</v>
      </c>
      <c r="R56" s="26">
        <v>8</v>
      </c>
      <c r="S56" s="26">
        <v>1</v>
      </c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37">
        <f t="shared" si="0"/>
        <v>65</v>
      </c>
      <c r="AJ56" s="37"/>
      <c r="AK56" s="28"/>
      <c r="AL56" s="2"/>
      <c r="AM56" s="2"/>
      <c r="AN56" s="2"/>
      <c r="AO56" s="2"/>
      <c r="AP56" s="2"/>
      <c r="AQ56" s="2"/>
      <c r="AR56" s="2"/>
    </row>
    <row r="57" spans="1:44" ht="21.95" customHeight="1" x14ac:dyDescent="0.2">
      <c r="A57" s="1"/>
      <c r="B57" s="12">
        <v>25</v>
      </c>
      <c r="C57" s="25">
        <v>410</v>
      </c>
      <c r="D57" s="92" t="s">
        <v>45</v>
      </c>
      <c r="E57" s="93"/>
      <c r="F57" s="93"/>
      <c r="G57" s="93"/>
      <c r="H57" s="93"/>
      <c r="I57" s="94"/>
      <c r="J57" s="25">
        <v>2</v>
      </c>
      <c r="K57" s="25">
        <v>10</v>
      </c>
      <c r="L57" s="25">
        <v>0</v>
      </c>
      <c r="M57" s="26">
        <v>10</v>
      </c>
      <c r="N57" s="26">
        <v>10</v>
      </c>
      <c r="O57" s="26">
        <v>3</v>
      </c>
      <c r="P57" s="26">
        <v>0</v>
      </c>
      <c r="Q57" s="26">
        <v>0</v>
      </c>
      <c r="R57" s="26">
        <v>3</v>
      </c>
      <c r="S57" s="26">
        <v>2</v>
      </c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37">
        <f t="shared" si="0"/>
        <v>40</v>
      </c>
      <c r="AJ57" s="37"/>
      <c r="AK57" s="29"/>
      <c r="AL57" s="2"/>
      <c r="AM57" s="2"/>
      <c r="AN57" s="2"/>
      <c r="AO57" s="2"/>
      <c r="AP57" s="2"/>
      <c r="AQ57" s="2"/>
      <c r="AR57" s="2"/>
    </row>
    <row r="58" spans="1:44" ht="21.95" customHeight="1" x14ac:dyDescent="0.2">
      <c r="A58" s="1"/>
      <c r="B58" s="12">
        <v>26</v>
      </c>
      <c r="C58" s="25">
        <v>415</v>
      </c>
      <c r="D58" s="92" t="s">
        <v>46</v>
      </c>
      <c r="E58" s="93"/>
      <c r="F58" s="93"/>
      <c r="G58" s="93"/>
      <c r="H58" s="93"/>
      <c r="I58" s="94"/>
      <c r="J58" s="25">
        <v>4</v>
      </c>
      <c r="K58" s="25">
        <v>10</v>
      </c>
      <c r="L58" s="25">
        <v>0</v>
      </c>
      <c r="M58" s="26">
        <v>5</v>
      </c>
      <c r="N58" s="26">
        <v>0</v>
      </c>
      <c r="O58" s="26">
        <v>7</v>
      </c>
      <c r="P58" s="26">
        <v>0</v>
      </c>
      <c r="Q58" s="26">
        <v>0</v>
      </c>
      <c r="R58" s="26">
        <v>0</v>
      </c>
      <c r="S58" s="26">
        <v>5</v>
      </c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37">
        <f t="shared" si="0"/>
        <v>31</v>
      </c>
      <c r="AJ58" s="37"/>
      <c r="AK58" s="28"/>
      <c r="AL58" s="2"/>
      <c r="AM58" s="2"/>
      <c r="AN58" s="2"/>
      <c r="AO58" s="2"/>
      <c r="AP58" s="2"/>
      <c r="AQ58" s="2"/>
      <c r="AR58" s="2"/>
    </row>
    <row r="59" spans="1:44" ht="21.95" customHeight="1" x14ac:dyDescent="0.2">
      <c r="A59" s="1"/>
      <c r="B59" s="12">
        <v>27</v>
      </c>
      <c r="C59" s="25">
        <v>420</v>
      </c>
      <c r="D59" s="92" t="s">
        <v>47</v>
      </c>
      <c r="E59" s="93"/>
      <c r="F59" s="93"/>
      <c r="G59" s="93"/>
      <c r="H59" s="93"/>
      <c r="I59" s="94"/>
      <c r="J59" s="25">
        <v>10</v>
      </c>
      <c r="K59" s="25">
        <v>10</v>
      </c>
      <c r="L59" s="25">
        <v>0</v>
      </c>
      <c r="M59" s="26">
        <v>5</v>
      </c>
      <c r="N59" s="26">
        <v>10</v>
      </c>
      <c r="O59" s="26">
        <v>3</v>
      </c>
      <c r="P59" s="26">
        <v>0</v>
      </c>
      <c r="Q59" s="26">
        <v>0</v>
      </c>
      <c r="R59" s="26">
        <v>3</v>
      </c>
      <c r="S59" s="26">
        <v>5</v>
      </c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37">
        <f t="shared" si="0"/>
        <v>46</v>
      </c>
      <c r="AJ59" s="37"/>
      <c r="AK59" s="29"/>
      <c r="AL59" s="2"/>
      <c r="AM59" s="2"/>
      <c r="AN59" s="2"/>
      <c r="AO59" s="2"/>
      <c r="AP59" s="2"/>
      <c r="AQ59" s="2"/>
      <c r="AR59" s="2"/>
    </row>
    <row r="60" spans="1:44" ht="21.95" customHeight="1" x14ac:dyDescent="0.2">
      <c r="A60" s="1"/>
      <c r="B60" s="12">
        <v>28</v>
      </c>
      <c r="C60" s="25">
        <v>425</v>
      </c>
      <c r="D60" s="92" t="s">
        <v>48</v>
      </c>
      <c r="E60" s="93"/>
      <c r="F60" s="93"/>
      <c r="G60" s="93"/>
      <c r="H60" s="93"/>
      <c r="I60" s="94"/>
      <c r="J60" s="25">
        <v>0</v>
      </c>
      <c r="K60" s="25">
        <v>10</v>
      </c>
      <c r="L60" s="25">
        <v>0</v>
      </c>
      <c r="M60" s="26">
        <v>10</v>
      </c>
      <c r="N60" s="26">
        <v>10</v>
      </c>
      <c r="O60" s="26">
        <v>3</v>
      </c>
      <c r="P60" s="26">
        <v>0</v>
      </c>
      <c r="Q60" s="26">
        <v>0</v>
      </c>
      <c r="R60" s="26">
        <v>0</v>
      </c>
      <c r="S60" s="26">
        <v>7</v>
      </c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37">
        <f t="shared" si="0"/>
        <v>40</v>
      </c>
      <c r="AJ60" s="37"/>
      <c r="AK60" s="28"/>
      <c r="AL60" s="2"/>
      <c r="AM60" s="2"/>
      <c r="AN60" s="2"/>
      <c r="AO60" s="2"/>
      <c r="AP60" s="2"/>
      <c r="AQ60" s="2"/>
      <c r="AR60" s="2"/>
    </row>
    <row r="61" spans="1:44" ht="21.95" customHeight="1" x14ac:dyDescent="0.2">
      <c r="A61" s="1"/>
      <c r="B61" s="12">
        <v>29</v>
      </c>
      <c r="C61" s="25">
        <v>430</v>
      </c>
      <c r="D61" s="92" t="s">
        <v>49</v>
      </c>
      <c r="E61" s="93"/>
      <c r="F61" s="93"/>
      <c r="G61" s="93"/>
      <c r="H61" s="93"/>
      <c r="I61" s="94"/>
      <c r="J61" s="25">
        <v>2</v>
      </c>
      <c r="K61" s="25">
        <v>10</v>
      </c>
      <c r="L61" s="25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10</v>
      </c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37">
        <f t="shared" si="0"/>
        <v>22</v>
      </c>
      <c r="AJ61" s="37"/>
      <c r="AK61" s="29"/>
      <c r="AL61" s="2"/>
      <c r="AM61" s="2"/>
      <c r="AN61" s="2"/>
      <c r="AO61" s="2"/>
      <c r="AP61" s="2"/>
      <c r="AQ61" s="2"/>
      <c r="AR61" s="2"/>
    </row>
    <row r="62" spans="1:44" ht="21.95" customHeight="1" thickBot="1" x14ac:dyDescent="0.25">
      <c r="A62" s="1"/>
      <c r="B62" s="12">
        <v>30</v>
      </c>
      <c r="C62" s="25">
        <v>435</v>
      </c>
      <c r="D62" s="92" t="s">
        <v>50</v>
      </c>
      <c r="E62" s="93"/>
      <c r="F62" s="93"/>
      <c r="G62" s="93"/>
      <c r="H62" s="93"/>
      <c r="I62" s="94"/>
      <c r="J62" s="25">
        <v>4</v>
      </c>
      <c r="K62" s="25">
        <v>10</v>
      </c>
      <c r="L62" s="25">
        <v>10</v>
      </c>
      <c r="M62" s="26">
        <v>10</v>
      </c>
      <c r="N62" s="26">
        <v>10</v>
      </c>
      <c r="O62" s="26">
        <v>10</v>
      </c>
      <c r="P62" s="26">
        <v>10</v>
      </c>
      <c r="Q62" s="26">
        <v>10</v>
      </c>
      <c r="R62" s="26">
        <v>10</v>
      </c>
      <c r="S62" s="26">
        <v>10</v>
      </c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1">
        <f t="shared" si="0"/>
        <v>94</v>
      </c>
      <c r="AJ62" s="21"/>
      <c r="AK62" s="30"/>
      <c r="AL62" s="2"/>
      <c r="AM62" s="2"/>
      <c r="AN62" s="2"/>
      <c r="AO62" s="2"/>
      <c r="AP62" s="2"/>
      <c r="AQ62" s="2"/>
      <c r="AR62" s="2"/>
    </row>
    <row r="63" spans="1:44" ht="21.95" customHeight="1" thickTop="1" thickBot="1" x14ac:dyDescent="0.25">
      <c r="A63" s="1"/>
      <c r="B63" s="95" t="s">
        <v>8</v>
      </c>
      <c r="C63" s="96"/>
      <c r="D63" s="96"/>
      <c r="E63" s="96"/>
      <c r="F63" s="96"/>
      <c r="G63" s="96"/>
      <c r="H63" s="96"/>
      <c r="I63" s="67"/>
      <c r="J63" s="21">
        <f>IF(AK4=0,"",((SUM(J33:J62)/COUNT(J33:J62))*100/AK4))</f>
        <v>66.896551724137936</v>
      </c>
      <c r="K63" s="21">
        <f>IF(AK5=0,"",((SUM(K33:K62)/COUNT(K33:K62))*100/AK5))</f>
        <v>66.666666666666671</v>
      </c>
      <c r="L63" s="21">
        <f>IF(AK6=0,"",((SUM(L33:L62)/COUNT(L33:L62))*100/AK6))</f>
        <v>7.5862068965517242</v>
      </c>
      <c r="M63" s="21">
        <f>IF(AK7=0,"",((SUM(M33:M62)/COUNT(M33:M62))*100/AK7))</f>
        <v>39.482758620689651</v>
      </c>
      <c r="N63" s="21">
        <f>IF(AK8=0,"",((SUM(N33:N62)/COUNT(N33:N62))*100/AK8))</f>
        <v>74.137931034482762</v>
      </c>
      <c r="O63" s="21">
        <f>IF(AK9=0,"",((SUM(O33:O62)/COUNT(O33:O62))*100/AK9))</f>
        <v>88.275862068965509</v>
      </c>
      <c r="P63" s="21">
        <f>IF(AK10=0,"",((SUM(P33:P62)/COUNT(P33:P62))*100/AK10))</f>
        <v>32.068965517241381</v>
      </c>
      <c r="Q63" s="21">
        <f>IF(AK11=0,"",((SUM(Q33:Q62)/COUNT(Q33:Q62))*100/AK11))</f>
        <v>86.896551724137936</v>
      </c>
      <c r="R63" s="21">
        <f>IF(AK12=0,"",((SUM(R33:R62)/COUNT(R33:R62))*100/AK12))</f>
        <v>72.413793103448285</v>
      </c>
      <c r="S63" s="21">
        <f>IF(AK13=0,"",((SUM(S33:S62)/COUNT(S33:S62))*100/AK13))</f>
        <v>36.551724137931032</v>
      </c>
      <c r="T63" s="21" t="str">
        <f>IF(AK14=0,"",((SUM(T33:T62)/COUNT(T33:T62))*100/AK14))</f>
        <v/>
      </c>
      <c r="U63" s="21" t="str">
        <f>IF(AK15=0,"",((SUM(U33:U62)/COUNT(U33:U62))*100/AK15))</f>
        <v/>
      </c>
      <c r="V63" s="21" t="str">
        <f>IF(AK16=0,"",((SUM(V33:V62)/COUNT(V33:V62))*100/AK16))</f>
        <v/>
      </c>
      <c r="W63" s="21" t="str">
        <f>IF(AK17=0,"",((SUM(W33:W62)/COUNT(W33:W62))*100/AK17))</f>
        <v/>
      </c>
      <c r="X63" s="21" t="str">
        <f>IF(AK18=0,"",((SUM(X33:X62)/COUNT(X33:X62))*100/AK18))</f>
        <v/>
      </c>
      <c r="Y63" s="21" t="str">
        <f>IF(AK19=0,"",((SUM(Y33:Y62)/COUNT(Y33:Y62))*100/AK19))</f>
        <v/>
      </c>
      <c r="Z63" s="21" t="str">
        <f>IF(AK20=0,"",((SUM(Z33:Z62)/COUNT(Z33:Z62))*100/AK20))</f>
        <v/>
      </c>
      <c r="AA63" s="21" t="str">
        <f>IF(AK21=0,"",((SUM(AA33:AA62)/COUNT(AA33:AA62))*100/AK21))</f>
        <v/>
      </c>
      <c r="AB63" s="21" t="str">
        <f>IF(AK22=0,"",((SUM(AB33:AB62)/COUNT(AB33:AB62))*100/AK22))</f>
        <v/>
      </c>
      <c r="AC63" s="21" t="str">
        <f>IF(AK23=0,"",((SUM(AC33:AC62)/COUNT(AC33:AC62))*100/AK23))</f>
        <v/>
      </c>
      <c r="AD63" s="21" t="str">
        <f>IF(AK24=0,"",((SUM(AD33:AD62)/COUNT(AD33:AD62))*100/AK24))</f>
        <v/>
      </c>
      <c r="AE63" s="21" t="str">
        <f>IF(AK25=0,"",((SUM(AE33:AE62)/COUNT(AE33:AE62))*100/AK25))</f>
        <v/>
      </c>
      <c r="AF63" s="21" t="str">
        <f>IF(AK26=0,"",((SUM(AF33:AF62)/COUNT(AF33:AF62))*100/AK26))</f>
        <v/>
      </c>
      <c r="AG63" s="21" t="str">
        <f>IF(AK27=0,"",((SUM(AG33:AG62)/COUNT(AG33:AG62))*100/AK27))</f>
        <v/>
      </c>
      <c r="AH63" s="13" t="str">
        <f>IF(AK28=0,"",((SUM(AH33:AH62)/COUNT(AH33:AH62))*100/AK28))</f>
        <v/>
      </c>
      <c r="AI63" s="22"/>
      <c r="AJ63" s="22"/>
      <c r="AK63" s="22"/>
      <c r="AL63" s="1"/>
      <c r="AM63" s="1"/>
      <c r="AN63" s="1"/>
      <c r="AO63" s="2"/>
      <c r="AP63" s="2"/>
      <c r="AQ63" s="2"/>
      <c r="AR63" s="2"/>
    </row>
    <row r="64" spans="1:44" ht="72.75" customHeight="1" thickTop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1"/>
      <c r="AP128" s="1"/>
      <c r="AQ128" s="1"/>
      <c r="AR128" s="1"/>
    </row>
    <row r="129" spans="1:44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1"/>
      <c r="AP129" s="1"/>
      <c r="AQ129" s="1"/>
      <c r="AR129" s="1"/>
    </row>
    <row r="130" spans="1:44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1"/>
      <c r="AP130" s="1"/>
      <c r="AQ130" s="1"/>
      <c r="AR130" s="1"/>
    </row>
    <row r="131" spans="1:44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1"/>
      <c r="AP131" s="1"/>
      <c r="AQ131" s="1"/>
      <c r="AR131" s="1"/>
    </row>
    <row r="132" spans="1:44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1"/>
      <c r="AP132" s="1"/>
      <c r="AQ132" s="1"/>
      <c r="AR132" s="1"/>
    </row>
    <row r="133" spans="1:44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1"/>
      <c r="AP133" s="1"/>
      <c r="AQ133" s="1"/>
      <c r="AR133" s="1"/>
    </row>
    <row r="134" spans="1:44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1"/>
      <c r="AP134" s="1"/>
      <c r="AQ134" s="1"/>
      <c r="AR134" s="1"/>
    </row>
    <row r="135" spans="1:44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1"/>
      <c r="AP135" s="1"/>
      <c r="AQ135" s="1"/>
      <c r="AR135" s="1"/>
    </row>
    <row r="136" spans="1:44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4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4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4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4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4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4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4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4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2:40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</sheetData>
  <sheetProtection password="8F97" sheet="1" objects="1" scenarios="1" selectLockedCells="1"/>
  <mergeCells count="104">
    <mergeCell ref="AD28:AJ28"/>
    <mergeCell ref="AD27:AJ27"/>
    <mergeCell ref="K11:P11"/>
    <mergeCell ref="K12:P12"/>
    <mergeCell ref="B1:AK1"/>
    <mergeCell ref="B15:AA15"/>
    <mergeCell ref="B16:AA29"/>
    <mergeCell ref="AD8:AJ8"/>
    <mergeCell ref="AD7:AJ7"/>
    <mergeCell ref="AD6:AJ6"/>
    <mergeCell ref="AD5:AJ5"/>
    <mergeCell ref="AD4:AJ4"/>
    <mergeCell ref="AC3:AJ3"/>
    <mergeCell ref="AD14:AJ14"/>
    <mergeCell ref="AD13:AJ13"/>
    <mergeCell ref="AD12:AJ12"/>
    <mergeCell ref="AD11:AJ11"/>
    <mergeCell ref="AD10:AJ10"/>
    <mergeCell ref="AD9:AJ9"/>
    <mergeCell ref="AD20:AJ20"/>
    <mergeCell ref="AD19:AJ19"/>
    <mergeCell ref="AD18:AJ18"/>
    <mergeCell ref="AD17:AJ17"/>
    <mergeCell ref="AD16:AJ16"/>
    <mergeCell ref="T3:AA3"/>
    <mergeCell ref="B3:I3"/>
    <mergeCell ref="D34:I34"/>
    <mergeCell ref="D35:I35"/>
    <mergeCell ref="D36:I36"/>
    <mergeCell ref="D37:I37"/>
    <mergeCell ref="D38:I38"/>
    <mergeCell ref="D39:I39"/>
    <mergeCell ref="D60:I60"/>
    <mergeCell ref="D61:I61"/>
    <mergeCell ref="D40:I40"/>
    <mergeCell ref="D46:I46"/>
    <mergeCell ref="D45:I45"/>
    <mergeCell ref="D44:I44"/>
    <mergeCell ref="D43:I43"/>
    <mergeCell ref="D42:I42"/>
    <mergeCell ref="T4:AA4"/>
    <mergeCell ref="T12:AA13"/>
    <mergeCell ref="T5:AA11"/>
    <mergeCell ref="K13:P13"/>
    <mergeCell ref="Q13:R13"/>
    <mergeCell ref="Q12:R12"/>
    <mergeCell ref="D62:I62"/>
    <mergeCell ref="B63:I63"/>
    <mergeCell ref="D32:I32"/>
    <mergeCell ref="D54:I54"/>
    <mergeCell ref="D55:I55"/>
    <mergeCell ref="D56:I56"/>
    <mergeCell ref="D57:I57"/>
    <mergeCell ref="D58:I58"/>
    <mergeCell ref="D59:I59"/>
    <mergeCell ref="D48:I48"/>
    <mergeCell ref="D49:I49"/>
    <mergeCell ref="D50:I50"/>
    <mergeCell ref="D51:I51"/>
    <mergeCell ref="D52:I52"/>
    <mergeCell ref="D53:I53"/>
    <mergeCell ref="D47:I47"/>
    <mergeCell ref="D41:I41"/>
    <mergeCell ref="D33:I33"/>
    <mergeCell ref="K3:R3"/>
    <mergeCell ref="E4:I4"/>
    <mergeCell ref="B8:D8"/>
    <mergeCell ref="B7:D7"/>
    <mergeCell ref="B6:D6"/>
    <mergeCell ref="B5:D5"/>
    <mergeCell ref="B4:D4"/>
    <mergeCell ref="E8:I8"/>
    <mergeCell ref="E7:I7"/>
    <mergeCell ref="E6:I6"/>
    <mergeCell ref="E5:I5"/>
    <mergeCell ref="K4:P4"/>
    <mergeCell ref="K5:P5"/>
    <mergeCell ref="K6:P6"/>
    <mergeCell ref="K7:P7"/>
    <mergeCell ref="K8:P8"/>
    <mergeCell ref="AI31:AJ31"/>
    <mergeCell ref="J31:AH31"/>
    <mergeCell ref="AK31:AK32"/>
    <mergeCell ref="B31:I31"/>
    <mergeCell ref="B9:D9"/>
    <mergeCell ref="B10:D10"/>
    <mergeCell ref="E10:I10"/>
    <mergeCell ref="B11:D11"/>
    <mergeCell ref="B12:D12"/>
    <mergeCell ref="AD21:AJ21"/>
    <mergeCell ref="B13:D13"/>
    <mergeCell ref="E11:I11"/>
    <mergeCell ref="E12:I12"/>
    <mergeCell ref="E13:I13"/>
    <mergeCell ref="E9:I9"/>
    <mergeCell ref="AD15:AJ15"/>
    <mergeCell ref="AD29:AJ29"/>
    <mergeCell ref="AD26:AJ26"/>
    <mergeCell ref="AD25:AJ25"/>
    <mergeCell ref="AD24:AJ24"/>
    <mergeCell ref="AD23:AJ23"/>
    <mergeCell ref="AD22:AJ22"/>
    <mergeCell ref="K9:P9"/>
    <mergeCell ref="K10:P10"/>
  </mergeCells>
  <phoneticPr fontId="0" type="noConversion"/>
  <printOptions horizontalCentered="1" verticalCentered="1"/>
  <pageMargins left="0" right="0" top="0" bottom="0" header="0" footer="0"/>
  <pageSetup paperSize="9" scale="60" orientation="portrait" blackAndWhite="1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6" sqref="B16"/>
    </sheetView>
  </sheetViews>
  <sheetFormatPr defaultRowHeight="12.75" x14ac:dyDescent="0.2"/>
  <cols>
    <col min="1" max="16384" width="9.140625" style="1"/>
  </cols>
  <sheetData/>
  <sheetProtection password="8F97" sheet="1" objects="1" scenarios="1"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ANA_SAYFA</vt:lpstr>
      <vt:lpstr>HAZIRLAYAN</vt:lpstr>
      <vt:lpstr>ANA_SAYFA!Yazdırma_Alanı</vt:lpstr>
    </vt:vector>
  </TitlesOfParts>
  <Manager>dersimiz.com</Manager>
  <Company>dersimiz.com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dersimiz.com</dc:title>
  <dc:subject>dersimiz.com</dc:subject>
  <dc:creator>Önder BAŞARANHINCAL</dc:creator>
  <cp:keywords>dersimiz.com</cp:keywords>
  <dc:description>dersimiz.com</dc:description>
  <cp:lastModifiedBy>aykut</cp:lastModifiedBy>
  <cp:lastPrinted>2013-11-10T20:09:59Z</cp:lastPrinted>
  <dcterms:created xsi:type="dcterms:W3CDTF">2008-11-23T18:25:14Z</dcterms:created>
  <dcterms:modified xsi:type="dcterms:W3CDTF">2013-11-19T13:59:34Z</dcterms:modified>
  <cp:category>dersimiz.com</cp:category>
</cp:coreProperties>
</file>